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440"/>
  </bookViews>
  <sheets>
    <sheet name="1个人报销单" sheetId="4" r:id="rId1"/>
    <sheet name="2对公付款单 " sheetId="6" r:id="rId2"/>
    <sheet name="3借款单 " sheetId="7" r:id="rId3"/>
    <sheet name="进离组费用明细表（个人报销差旅时需填）" sheetId="8" r:id="rId4"/>
    <sheet name="物品采购报销明细表" sheetId="9" r:id="rId5"/>
    <sheet name="车辆报销汇总表1" sheetId="11" r:id="rId6"/>
    <sheet name="车辆报销汇总表2" sheetId="13" r:id="rId7"/>
    <sheet name="车辆行程单 " sheetId="12" r:id="rId8"/>
    <sheet name="行程单2" sheetId="10" r:id="rId9"/>
    <sheet name="Sheet2" sheetId="14" r:id="rId10"/>
    <sheet name="Sheet3" sheetId="15" r:id="rId11"/>
    <sheet name="Sheet1" sheetId="16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4" hidden="1">物品采购报销明细表!$A$2:$L$22</definedName>
    <definedName name="公司">'[1]2公司科目表'!$B$3:$B$37</definedName>
    <definedName name="公司科">'[1]2公司科目表'!$B$3:$B$37</definedName>
    <definedName name="公司科目">'[2]2公司科目表'!$B$3:$B$37</definedName>
    <definedName name="科目">'[3]2公司科目表'!$B$3:$B$37</definedName>
    <definedName name="公司科目表">'[4]13科目表'!$B$3:$B$39</definedName>
    <definedName name="事业部名称">#REF!</definedName>
    <definedName name="公司科目" localSheetId="0">#REF!</definedName>
    <definedName name="科目" localSheetId="0">#REF!</definedName>
    <definedName name="_xlnm.Print_Area" localSheetId="0">'1个人报销单'!$A$1:$I$34</definedName>
    <definedName name="事业部名称" localSheetId="0">#REF!</definedName>
    <definedName name="公司科目" localSheetId="1">#REF!</definedName>
    <definedName name="科目" localSheetId="1">#REF!</definedName>
    <definedName name="_xlnm.Print_Area" localSheetId="1">'2对公付款单 '!$A$1:$I$32</definedName>
    <definedName name="事业部名称" localSheetId="1">#REF!</definedName>
    <definedName name="_xlnm.Print_Area" localSheetId="8">行程单2!$A$1:$L$24</definedName>
    <definedName name="_xlnm.Print_Area" localSheetId="6">车辆报销汇总表2!$A$1:$I$19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<sst xmlns="http://schemas.openxmlformats.org/spreadsheetml/2006/main" count="689" uniqueCount="305">
  <si>
    <t>制 作 实 支 报 销 单</t>
  </si>
  <si>
    <r>
      <rPr>
        <b/>
        <sz val="14"/>
        <rFont val="SimSun-ExtB"/>
        <charset val="134"/>
      </rPr>
      <t xml:space="preserve">Company  ( </t>
    </r>
    <r>
      <rPr>
        <b/>
        <sz val="14"/>
        <rFont val="宋体"/>
        <charset val="134"/>
      </rPr>
      <t>公</t>
    </r>
    <r>
      <rPr>
        <b/>
        <sz val="14"/>
        <rFont val="SimSun-ExtB"/>
        <charset val="134"/>
      </rPr>
      <t xml:space="preserve"> </t>
    </r>
    <r>
      <rPr>
        <b/>
        <sz val="14"/>
        <rFont val="宋体"/>
        <charset val="134"/>
      </rPr>
      <t>司</t>
    </r>
    <r>
      <rPr>
        <b/>
        <sz val="14"/>
        <rFont val="SimSun-ExtB"/>
        <charset val="134"/>
      </rPr>
      <t xml:space="preserve"> )   :</t>
    </r>
    <r>
      <rPr>
        <b/>
        <sz val="14"/>
        <rFont val="宋体"/>
        <charset val="134"/>
      </rPr>
      <t>裕野（上海）文化传媒有限公司</t>
    </r>
  </si>
  <si>
    <t>申请部门：</t>
  </si>
  <si>
    <t>制片组</t>
  </si>
  <si>
    <r>
      <rPr>
        <b/>
        <sz val="14"/>
        <rFont val="SimSun-ExtB"/>
        <charset val="134"/>
      </rPr>
      <t>Project (</t>
    </r>
    <r>
      <rPr>
        <b/>
        <sz val="14"/>
        <rFont val="宋体"/>
        <charset val="134"/>
      </rPr>
      <t>项目</t>
    </r>
    <r>
      <rPr>
        <b/>
        <sz val="14"/>
        <rFont val="SimSun-ExtB"/>
        <charset val="134"/>
      </rPr>
      <t xml:space="preserve">/ </t>
    </r>
    <r>
      <rPr>
        <b/>
        <sz val="14"/>
        <rFont val="宋体"/>
        <charset val="134"/>
      </rPr>
      <t>剧组</t>
    </r>
    <r>
      <rPr>
        <b/>
        <sz val="14"/>
        <rFont val="SimSun-ExtB"/>
        <charset val="134"/>
      </rPr>
      <t>) :</t>
    </r>
    <r>
      <rPr>
        <b/>
        <sz val="14"/>
        <rFont val="宋体"/>
        <charset val="134"/>
      </rPr>
      <t>《地对空往事》</t>
    </r>
  </si>
  <si>
    <r>
      <rPr>
        <b/>
        <sz val="14"/>
        <rFont val="SimSun-ExtB"/>
        <charset val="134"/>
      </rPr>
      <t xml:space="preserve">Date ( </t>
    </r>
    <r>
      <rPr>
        <b/>
        <sz val="14"/>
        <rFont val="宋体"/>
        <charset val="134"/>
      </rPr>
      <t>申请日期</t>
    </r>
    <r>
      <rPr>
        <b/>
        <sz val="14"/>
        <rFont val="SimSun-ExtB"/>
        <charset val="134"/>
      </rPr>
      <t xml:space="preserve"> )  :</t>
    </r>
  </si>
  <si>
    <t>支付方式</t>
  </si>
  <si>
    <t>银行转账□  微信□  支付宝□  现金□</t>
  </si>
  <si>
    <t>制单人：</t>
  </si>
  <si>
    <t>梁海亮</t>
  </si>
  <si>
    <r>
      <rPr>
        <b/>
        <sz val="10.5"/>
        <rFont val="宋体"/>
        <charset val="134"/>
      </rPr>
      <t>序号</t>
    </r>
    <r>
      <rPr>
        <b/>
        <sz val="10.5"/>
        <rFont val="SimSun-ExtB"/>
        <charset val="134"/>
      </rPr>
      <t xml:space="preserve">  NO.</t>
    </r>
  </si>
  <si>
    <r>
      <rPr>
        <b/>
        <sz val="10"/>
        <rFont val="宋体"/>
        <charset val="134"/>
      </rPr>
      <t>票据</t>
    </r>
    <r>
      <rPr>
        <b/>
        <sz val="10"/>
        <rFont val="SimSun-ExtB"/>
        <charset val="134"/>
      </rPr>
      <t xml:space="preserve">
INV/BILL/
RECEIPT</t>
    </r>
  </si>
  <si>
    <r>
      <rPr>
        <b/>
        <sz val="10"/>
        <rFont val="宋体"/>
        <charset val="134"/>
      </rPr>
      <t>支出项目</t>
    </r>
    <r>
      <rPr>
        <b/>
        <sz val="10"/>
        <rFont val="SimSun-ExtB"/>
        <charset val="134"/>
      </rPr>
      <t>/</t>
    </r>
    <r>
      <rPr>
        <b/>
        <sz val="10"/>
        <rFont val="宋体"/>
        <charset val="134"/>
      </rPr>
      <t>用途</t>
    </r>
    <r>
      <rPr>
        <b/>
        <sz val="10"/>
        <rFont val="SimSun-ExtB"/>
        <charset val="134"/>
      </rPr>
      <t>(</t>
    </r>
    <r>
      <rPr>
        <b/>
        <sz val="10"/>
        <rFont val="宋体"/>
        <charset val="134"/>
      </rPr>
      <t>请填写清楚）</t>
    </r>
    <r>
      <rPr>
        <b/>
        <sz val="10"/>
        <rFont val="SimSun-ExtB"/>
        <charset val="134"/>
      </rPr>
      <t>PURCHASE(PLEASE FILL IN CLEARLY)</t>
    </r>
  </si>
  <si>
    <r>
      <rPr>
        <b/>
        <sz val="10"/>
        <rFont val="宋体"/>
        <charset val="134"/>
      </rPr>
      <t>单据数量</t>
    </r>
    <r>
      <rPr>
        <b/>
        <sz val="10"/>
        <rFont val="SimSun-ExtB"/>
        <charset val="134"/>
      </rPr>
      <t xml:space="preserve">  NUMBER</t>
    </r>
  </si>
  <si>
    <r>
      <rPr>
        <b/>
        <sz val="10"/>
        <rFont val="宋体"/>
        <charset val="134"/>
      </rPr>
      <t>金额</t>
    </r>
    <r>
      <rPr>
        <b/>
        <sz val="10"/>
        <rFont val="SimSun-ExtB"/>
        <charset val="134"/>
      </rPr>
      <t xml:space="preserve">
AMOUNT</t>
    </r>
  </si>
  <si>
    <r>
      <rPr>
        <b/>
        <sz val="10"/>
        <rFont val="宋体"/>
        <charset val="134"/>
      </rPr>
      <t>说明</t>
    </r>
    <r>
      <rPr>
        <b/>
        <sz val="10"/>
        <rFont val="SimSun-ExtB"/>
        <charset val="134"/>
      </rPr>
      <t>/</t>
    </r>
    <r>
      <rPr>
        <b/>
        <sz val="10"/>
        <rFont val="宋体"/>
        <charset val="134"/>
      </rPr>
      <t>备注</t>
    </r>
    <r>
      <rPr>
        <b/>
        <sz val="10"/>
        <rFont val="SimSun-ExtB"/>
        <charset val="134"/>
      </rPr>
      <t xml:space="preserve">
REMARKS</t>
    </r>
  </si>
  <si>
    <t>普票</t>
  </si>
  <si>
    <t>摄制组演职人员6月餐费</t>
  </si>
  <si>
    <t>收款人</t>
  </si>
  <si>
    <t>开户行</t>
  </si>
  <si>
    <t>中国工商银行海淀远洋风景支行</t>
  </si>
  <si>
    <r>
      <rPr>
        <sz val="12"/>
        <rFont val="宋体"/>
        <charset val="134"/>
      </rPr>
      <t>账</t>
    </r>
    <r>
      <rPr>
        <sz val="12"/>
        <rFont val="SimSun-ExtB"/>
        <charset val="134"/>
      </rPr>
      <t xml:space="preserve">  </t>
    </r>
    <r>
      <rPr>
        <sz val="12"/>
        <rFont val="宋体"/>
        <charset val="134"/>
      </rPr>
      <t>号</t>
    </r>
  </si>
  <si>
    <t>6212260200035378435</t>
  </si>
  <si>
    <t>可抵扣备用金</t>
  </si>
  <si>
    <t>本次报销金额</t>
  </si>
  <si>
    <t>备用金余额</t>
  </si>
  <si>
    <t>付款总额：(A)人民币大写TOTAL PAYMENT (A)</t>
  </si>
  <si>
    <t>实际支付总额：</t>
  </si>
  <si>
    <r>
      <rPr>
        <sz val="14"/>
        <color rgb="FF000000"/>
        <rFont val="宋体"/>
        <charset val="134"/>
      </rPr>
      <t>部门长</t>
    </r>
    <r>
      <rPr>
        <sz val="14"/>
        <color rgb="FF000000"/>
        <rFont val="SimSun-ExtB"/>
        <charset val="134"/>
      </rPr>
      <t xml:space="preserve">:                             </t>
    </r>
    <r>
      <rPr>
        <sz val="14"/>
        <color rgb="FF000000"/>
        <rFont val="宋体"/>
        <charset val="134"/>
      </rPr>
      <t>剧组出纳：</t>
    </r>
  </si>
  <si>
    <t>收款人签字</t>
  </si>
  <si>
    <r>
      <rPr>
        <sz val="14"/>
        <color rgb="FF000000"/>
        <rFont val="宋体"/>
        <charset val="134"/>
      </rPr>
      <t>制片主任</t>
    </r>
    <r>
      <rPr>
        <sz val="14"/>
        <color rgb="FF000000"/>
        <rFont val="SimSun-ExtB"/>
        <charset val="134"/>
      </rPr>
      <t xml:space="preserve">:                           </t>
    </r>
    <r>
      <rPr>
        <sz val="14"/>
        <color rgb="FF000000"/>
        <rFont val="宋体"/>
        <charset val="134"/>
      </rPr>
      <t>剧组会计：</t>
    </r>
    <r>
      <rPr>
        <sz val="14"/>
        <color rgb="FF000000"/>
        <rFont val="SimSun-ExtB"/>
        <charset val="134"/>
      </rPr>
      <t xml:space="preserve">               </t>
    </r>
  </si>
  <si>
    <r>
      <rPr>
        <sz val="14"/>
        <color rgb="FF000000"/>
        <rFont val="宋体"/>
        <charset val="134"/>
      </rPr>
      <t>执行制片人:                                 制</t>
    </r>
    <r>
      <rPr>
        <sz val="14"/>
        <color rgb="FF000000"/>
        <rFont val="SimSun-ExtB"/>
        <charset val="134"/>
      </rPr>
      <t xml:space="preserve"> </t>
    </r>
    <r>
      <rPr>
        <sz val="14"/>
        <color rgb="FF000000"/>
        <rFont val="宋体"/>
        <charset val="134"/>
      </rPr>
      <t>片</t>
    </r>
    <r>
      <rPr>
        <sz val="14"/>
        <color rgb="FF000000"/>
        <rFont val="SimSun-ExtB"/>
        <charset val="134"/>
      </rPr>
      <t xml:space="preserve"> </t>
    </r>
    <r>
      <rPr>
        <sz val="14"/>
        <color rgb="FF000000"/>
        <rFont val="宋体"/>
        <charset val="134"/>
      </rPr>
      <t>人</t>
    </r>
    <r>
      <rPr>
        <sz val="14"/>
        <color rgb="FF000000"/>
        <rFont val="SimSun-ExtB"/>
        <charset val="134"/>
      </rPr>
      <t xml:space="preserve">:                   </t>
    </r>
  </si>
  <si>
    <t xml:space="preserve"> </t>
  </si>
  <si>
    <t>制 作 实 支 付 款 单</t>
  </si>
  <si>
    <t>专票</t>
  </si>
  <si>
    <t>7.7摄制组演职人员保险费</t>
  </si>
  <si>
    <t>中国人民财产保险股份有限公司北京市分公司</t>
  </si>
  <si>
    <t>中国工商银行股份有限公司北京电信大楼支行</t>
  </si>
  <si>
    <r>
      <rPr>
        <sz val="14"/>
        <rFont val="宋体"/>
        <charset val="134"/>
      </rPr>
      <t>账</t>
    </r>
    <r>
      <rPr>
        <sz val="14"/>
        <rFont val="SimSun-ExtB"/>
        <charset val="134"/>
      </rPr>
      <t xml:space="preserve">  </t>
    </r>
    <r>
      <rPr>
        <sz val="14"/>
        <rFont val="宋体"/>
        <charset val="134"/>
      </rPr>
      <t>号</t>
    </r>
  </si>
  <si>
    <t>0200235229023101911</t>
  </si>
  <si>
    <t>经办人签字</t>
  </si>
  <si>
    <r>
      <rPr>
        <sz val="14"/>
        <color rgb="FF000000"/>
        <rFont val="宋体"/>
        <charset val="134"/>
      </rPr>
      <t>执行制片人:                               制</t>
    </r>
    <r>
      <rPr>
        <sz val="14"/>
        <color rgb="FF000000"/>
        <rFont val="SimSun-ExtB"/>
        <charset val="134"/>
      </rPr>
      <t xml:space="preserve"> </t>
    </r>
    <r>
      <rPr>
        <sz val="14"/>
        <color rgb="FF000000"/>
        <rFont val="宋体"/>
        <charset val="134"/>
      </rPr>
      <t>片</t>
    </r>
    <r>
      <rPr>
        <sz val="14"/>
        <color rgb="FF000000"/>
        <rFont val="SimSun-ExtB"/>
        <charset val="134"/>
      </rPr>
      <t xml:space="preserve"> </t>
    </r>
    <r>
      <rPr>
        <sz val="14"/>
        <color rgb="FF000000"/>
        <rFont val="宋体"/>
        <charset val="134"/>
      </rPr>
      <t>人</t>
    </r>
    <r>
      <rPr>
        <sz val="14"/>
        <color rgb="FF000000"/>
        <rFont val="SimSun-ExtB"/>
        <charset val="134"/>
      </rPr>
      <t xml:space="preserve">:                   </t>
    </r>
  </si>
  <si>
    <t>《地对空往事》项目借款申请单</t>
  </si>
  <si>
    <t>部       门</t>
  </si>
  <si>
    <t>申 请 人</t>
  </si>
  <si>
    <t>申请日期</t>
  </si>
  <si>
    <t>物 品 名 称</t>
  </si>
  <si>
    <t>金额</t>
  </si>
  <si>
    <t>用       途 / 款  项  内  容</t>
  </si>
  <si>
    <t>置景人员医疗住院费</t>
  </si>
  <si>
    <t>置景木工孙彬工作受伤住院费用</t>
  </si>
  <si>
    <t>租赁佳能相机镜头</t>
  </si>
  <si>
    <t>AI部门用佳能相机和镜头租赁费</t>
  </si>
  <si>
    <t>制片日常备用金</t>
  </si>
  <si>
    <t>日常备用金</t>
  </si>
  <si>
    <t>借款金额小写：</t>
  </si>
  <si>
    <t>大写：</t>
  </si>
  <si>
    <t>账号</t>
  </si>
  <si>
    <t>部门长签字</t>
  </si>
  <si>
    <t>制片主任签字</t>
  </si>
  <si>
    <t xml:space="preserve">会计审核            </t>
  </si>
  <si>
    <t>会计审核</t>
  </si>
  <si>
    <t xml:space="preserve">执行制片人签字              </t>
  </si>
  <si>
    <t xml:space="preserve"> 制片人签字</t>
  </si>
  <si>
    <t>《地对空往事》进离组费用明细</t>
  </si>
  <si>
    <t>序号</t>
  </si>
  <si>
    <t>职位</t>
  </si>
  <si>
    <t>姓名</t>
  </si>
  <si>
    <t>时间</t>
  </si>
  <si>
    <t>内容明细（起始）</t>
  </si>
  <si>
    <t>交通方式</t>
  </si>
  <si>
    <t>车次／航班</t>
  </si>
  <si>
    <t>座位等级</t>
  </si>
  <si>
    <t>机票/火车票</t>
  </si>
  <si>
    <t>公交/地铁/打车</t>
  </si>
  <si>
    <t>核定金额/（标准）</t>
  </si>
  <si>
    <t>实报金额</t>
  </si>
  <si>
    <t>备注</t>
  </si>
  <si>
    <t>天浩选角负责人</t>
  </si>
  <si>
    <t>郭云飞</t>
  </si>
  <si>
    <t>三义机场-长乐机场</t>
  </si>
  <si>
    <t>飞机</t>
  </si>
  <si>
    <t>MU9719/MU6593</t>
  </si>
  <si>
    <t>经济舱</t>
  </si>
  <si>
    <t>第二副导演</t>
  </si>
  <si>
    <t>周泓熹</t>
  </si>
  <si>
    <t>大兴机场-三义机场</t>
  </si>
  <si>
    <t>JD5181</t>
  </si>
  <si>
    <t>票务共计：</t>
  </si>
  <si>
    <t>《地对空往事》物品采购报销单-制片组</t>
  </si>
  <si>
    <t>日期</t>
  </si>
  <si>
    <t>采购人</t>
  </si>
  <si>
    <t>物品名称</t>
  </si>
  <si>
    <t>单价</t>
  </si>
  <si>
    <t>数量</t>
  </si>
  <si>
    <t>单位</t>
  </si>
  <si>
    <t>总金额</t>
  </si>
  <si>
    <t>图片</t>
  </si>
  <si>
    <t>使用部门、用途
（场景 场次等）</t>
  </si>
  <si>
    <t>是否可回收</t>
  </si>
  <si>
    <t>1</t>
  </si>
  <si>
    <t>王瀚驰</t>
  </si>
  <si>
    <t>泡沫板</t>
  </si>
  <si>
    <t>8</t>
  </si>
  <si>
    <t>张</t>
  </si>
  <si>
    <t>北京测试拍摄灯光组耗材</t>
  </si>
  <si>
    <t>否</t>
  </si>
  <si>
    <t>2</t>
  </si>
  <si>
    <t>4315色纸</t>
  </si>
  <si>
    <t>卷</t>
  </si>
  <si>
    <t>3</t>
  </si>
  <si>
    <t>mt2色纸</t>
  </si>
  <si>
    <t>4</t>
  </si>
  <si>
    <t>黑卡纸</t>
  </si>
  <si>
    <t>30</t>
  </si>
  <si>
    <t>5</t>
  </si>
  <si>
    <t>10号绳</t>
  </si>
  <si>
    <t>500</t>
  </si>
  <si>
    <t>米</t>
  </si>
  <si>
    <t>6</t>
  </si>
  <si>
    <t>铁丝</t>
  </si>
  <si>
    <t>斤</t>
  </si>
  <si>
    <t>7</t>
  </si>
  <si>
    <t>描图纸</t>
  </si>
  <si>
    <t>锁带</t>
  </si>
  <si>
    <t>条</t>
  </si>
  <si>
    <t>9</t>
  </si>
  <si>
    <t>壁纸刀</t>
  </si>
  <si>
    <t>把</t>
  </si>
  <si>
    <t>10</t>
  </si>
  <si>
    <t>工具</t>
  </si>
  <si>
    <t>套</t>
  </si>
  <si>
    <t>11</t>
  </si>
  <si>
    <t>活扣扎带</t>
  </si>
  <si>
    <t>12</t>
  </si>
  <si>
    <t>大力胶带</t>
  </si>
  <si>
    <t>13</t>
  </si>
  <si>
    <t>气罐</t>
  </si>
  <si>
    <t>瓶</t>
  </si>
  <si>
    <t>14</t>
  </si>
  <si>
    <t>进口大力胶</t>
  </si>
  <si>
    <t>15</t>
  </si>
  <si>
    <t>铜锁</t>
  </si>
  <si>
    <t>个</t>
  </si>
  <si>
    <t>北京测试拍摄器材箱车锁</t>
  </si>
  <si>
    <t>16</t>
  </si>
  <si>
    <t>17</t>
  </si>
  <si>
    <t>激光笔</t>
  </si>
  <si>
    <t>剧本会用激光笔</t>
  </si>
  <si>
    <t>合计金额</t>
  </si>
  <si>
    <t>高速费 加油费汇总表</t>
  </si>
  <si>
    <t>日期：5月19日-5月29日</t>
  </si>
  <si>
    <t>组别</t>
  </si>
  <si>
    <t>车型</t>
  </si>
  <si>
    <t>车牌号</t>
  </si>
  <si>
    <t>摘要</t>
  </si>
  <si>
    <t>高速费</t>
  </si>
  <si>
    <t>停车费</t>
  </si>
  <si>
    <t>临时加油费</t>
  </si>
  <si>
    <t>餐费</t>
  </si>
  <si>
    <t>住宿费</t>
  </si>
  <si>
    <t>合计</t>
  </si>
  <si>
    <t>轿车</t>
  </si>
  <si>
    <t>京KH9056</t>
  </si>
  <si>
    <t>5.19-5.29报销</t>
  </si>
  <si>
    <t>梁先知</t>
  </si>
  <si>
    <t>服装组临调</t>
  </si>
  <si>
    <t>瑞风</t>
  </si>
  <si>
    <t>京A1WC92</t>
  </si>
  <si>
    <t>5.26报销</t>
  </si>
  <si>
    <t>王照海</t>
  </si>
  <si>
    <t>北京测试
道具组车辆</t>
  </si>
  <si>
    <t>金杯</t>
  </si>
  <si>
    <t>京EF9672</t>
  </si>
  <si>
    <t>5.26-5.29报销</t>
  </si>
  <si>
    <t>柳中华</t>
  </si>
  <si>
    <t>北京测试
B组</t>
  </si>
  <si>
    <t>京Q1RR69</t>
  </si>
  <si>
    <t>5.28报销</t>
  </si>
  <si>
    <t>李永兵</t>
  </si>
  <si>
    <t>北京测试
导演组</t>
  </si>
  <si>
    <t>京HNC670</t>
  </si>
  <si>
    <t>曲长生</t>
  </si>
  <si>
    <t>服装 梳化组</t>
  </si>
  <si>
    <t>依维柯</t>
  </si>
  <si>
    <t>京ER6808</t>
  </si>
  <si>
    <t>王凯</t>
  </si>
  <si>
    <t>摄影 灯光
 移动组</t>
  </si>
  <si>
    <t>京AYP238</t>
  </si>
  <si>
    <t>张旭</t>
  </si>
  <si>
    <t>移动 灯光组</t>
  </si>
  <si>
    <t>京AXP208</t>
  </si>
  <si>
    <t>5.27-5.29报销</t>
  </si>
  <si>
    <t>李洪涛</t>
  </si>
  <si>
    <t>摄影组</t>
  </si>
  <si>
    <t>京A3T705</t>
  </si>
  <si>
    <t>5.25-5.29报销</t>
  </si>
  <si>
    <t>何旭鹏</t>
  </si>
  <si>
    <t>京QMY316</t>
  </si>
  <si>
    <t>京ADY1188</t>
  </si>
  <si>
    <t>贺文强</t>
  </si>
  <si>
    <t>京KDA506</t>
  </si>
  <si>
    <t>5.28-5.29报销</t>
  </si>
  <si>
    <t>苏仕超</t>
  </si>
  <si>
    <t>导演组</t>
  </si>
  <si>
    <t>辽CH385M</t>
  </si>
  <si>
    <t>李兵伍</t>
  </si>
  <si>
    <t>灯光组</t>
  </si>
  <si>
    <t>7.8米箱车</t>
  </si>
  <si>
    <t>京AFP169</t>
  </si>
  <si>
    <t>王明延</t>
  </si>
  <si>
    <t>4.2米厢车</t>
  </si>
  <si>
    <t>京ADP815</t>
  </si>
  <si>
    <t>周佳利</t>
  </si>
  <si>
    <t>移动组</t>
  </si>
  <si>
    <t>7.7米箱车</t>
  </si>
  <si>
    <t>京AVJ019</t>
  </si>
  <si>
    <t>赵万友</t>
  </si>
  <si>
    <t>京A3MU17</t>
  </si>
  <si>
    <t>张广利</t>
  </si>
  <si>
    <t>道具组</t>
  </si>
  <si>
    <t>京ANR367</t>
  </si>
  <si>
    <t>贾志慧</t>
  </si>
  <si>
    <t>物理特效组</t>
  </si>
  <si>
    <t>京ABB569</t>
  </si>
  <si>
    <t>董尚有</t>
  </si>
  <si>
    <t>200kw发电车</t>
  </si>
  <si>
    <t>京AYH539</t>
  </si>
  <si>
    <t>张凤林</t>
  </si>
  <si>
    <t>演员组</t>
  </si>
  <si>
    <t>39座大巴车</t>
  </si>
  <si>
    <t>京B13333</t>
  </si>
  <si>
    <t>李德育</t>
  </si>
  <si>
    <t>京B592R3</t>
  </si>
  <si>
    <t>总计：</t>
  </si>
  <si>
    <t>日期：5月30日-6月12日</t>
  </si>
  <si>
    <t>5.30-6.2报销</t>
  </si>
  <si>
    <t>6.3报销</t>
  </si>
  <si>
    <t>6.6报销</t>
  </si>
  <si>
    <t>6.8报销</t>
  </si>
  <si>
    <t>6.11报销</t>
  </si>
  <si>
    <t>6.12报销</t>
  </si>
  <si>
    <t>6.4-6.9报销</t>
  </si>
  <si>
    <t>演员组临调</t>
  </si>
  <si>
    <t>别克</t>
  </si>
  <si>
    <t>冀R9N9G8</t>
  </si>
  <si>
    <t>6.5报销</t>
  </si>
  <si>
    <t>张军</t>
  </si>
  <si>
    <t>京LFQ997</t>
  </si>
  <si>
    <t>张 勇</t>
  </si>
  <si>
    <t>京N2EC62</t>
  </si>
  <si>
    <t>6.7报销</t>
  </si>
  <si>
    <t>《地对空往事》摄制组车辆行程单</t>
  </si>
  <si>
    <t>司机：梁海亮</t>
  </si>
  <si>
    <t>车牌：京KH9056</t>
  </si>
  <si>
    <t>车型：轿车</t>
  </si>
  <si>
    <t>部门：制片组</t>
  </si>
  <si>
    <t>电话：15811070294</t>
  </si>
  <si>
    <t>出发地</t>
  </si>
  <si>
    <t>目的地</t>
  </si>
  <si>
    <t>事由</t>
  </si>
  <si>
    <t>起始公里数</t>
  </si>
  <si>
    <t>终点公里数</t>
  </si>
  <si>
    <t>行驶公里数</t>
  </si>
  <si>
    <t>过路费</t>
  </si>
  <si>
    <t>用车人签字</t>
  </si>
  <si>
    <t>驼房营北京筹备办公室</t>
  </si>
  <si>
    <t>原子特效</t>
  </si>
  <si>
    <t>主演试定妆筹备</t>
  </si>
  <si>
    <t/>
  </si>
  <si>
    <t>北京丰台区矿冶佳苑</t>
  </si>
  <si>
    <t>主演试定妆</t>
  </si>
  <si>
    <t>高速费合计：</t>
  </si>
  <si>
    <t>停车费合计：</t>
  </si>
  <si>
    <t>望京南湖中园</t>
  </si>
  <si>
    <t>接第一副导演</t>
  </si>
  <si>
    <t>怀柔中影道具库房</t>
  </si>
  <si>
    <t>看戏用道具</t>
  </si>
  <si>
    <t>回办公室</t>
  </si>
  <si>
    <t>回程</t>
  </si>
  <si>
    <t>soho现代城</t>
  </si>
  <si>
    <t>取勘景用租赁相机</t>
  </si>
  <si>
    <t>送勘景用租赁相机</t>
  </si>
  <si>
    <t>密云机床所文创中心</t>
  </si>
  <si>
    <t>看北京测试场地</t>
  </si>
  <si>
    <t>六里桥5号院</t>
  </si>
  <si>
    <t>北京测试复景</t>
  </si>
  <si>
    <t>复景回程</t>
  </si>
  <si>
    <t>北京测试场地陈设</t>
  </si>
  <si>
    <t>顺义悦客酒店</t>
  </si>
  <si>
    <t>回酒店</t>
  </si>
  <si>
    <t>北京测试拍摄</t>
  </si>
  <si>
    <t>蟹岛虚拟棚</t>
  </si>
  <si>
    <t>测试结束回程</t>
  </si>
  <si>
    <t>烟火组共计2人 上海 横店复景差旅费</t>
  </si>
  <si>
    <t>5.23-5.31北京顺义筹备酒店共计50人住宿费 2间办公室租金</t>
  </si>
  <si>
    <t>北京悦客莱酒店物业管理有限公司</t>
  </si>
  <si>
    <t xml:space="preserve">北京农商银行高丽营支行 </t>
  </si>
  <si>
    <t>0822000103000016648</t>
  </si>
  <si>
    <r>
      <rPr>
        <sz val="14"/>
        <color rgb="FF000000"/>
        <rFont val="宋体"/>
        <charset val="134"/>
      </rPr>
      <t>执行制片人:                                制</t>
    </r>
    <r>
      <rPr>
        <sz val="14"/>
        <color rgb="FF000000"/>
        <rFont val="SimSun-ExtB"/>
        <charset val="134"/>
      </rPr>
      <t xml:space="preserve"> </t>
    </r>
    <r>
      <rPr>
        <sz val="14"/>
        <color rgb="FF000000"/>
        <rFont val="宋体"/>
        <charset val="134"/>
      </rPr>
      <t>片</t>
    </r>
    <r>
      <rPr>
        <sz val="14"/>
        <color rgb="FF000000"/>
        <rFont val="SimSun-ExtB"/>
        <charset val="134"/>
      </rPr>
      <t xml:space="preserve"> </t>
    </r>
    <r>
      <rPr>
        <sz val="14"/>
        <color rgb="FF000000"/>
        <rFont val="宋体"/>
        <charset val="134"/>
      </rPr>
      <t>人</t>
    </r>
    <r>
      <rPr>
        <sz val="14"/>
        <color rgb="FF000000"/>
        <rFont val="SimSun-ExtB"/>
        <charset val="134"/>
      </rPr>
      <t xml:space="preserve">:                   </t>
    </r>
  </si>
  <si>
    <t>桌子</t>
  </si>
  <si>
    <t>椅子</t>
  </si>
  <si>
    <t>灯带</t>
  </si>
  <si>
    <t>主演试定妆 特化组</t>
  </si>
  <si>
    <t>灯带附件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</si>
</sst>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  <numFmt numFmtId="178" formatCode="0.0_ "/>
    <numFmt numFmtId="179" formatCode="yyyy/m/d;@"/>
    <numFmt numFmtId="180" formatCode="_-* #,##0.00_-;\-* #,##0.00_-;_-* &quot;-&quot;??_-;_-@_-"/>
    <numFmt numFmtId="181" formatCode="#,##0.00_ "/>
  </numFmts>
  <fonts count="8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微软雅黑"/>
      <charset val="134"/>
    </font>
    <font>
      <sz val="16"/>
      <name val="微软雅黑"/>
      <charset val="134"/>
    </font>
    <font>
      <b/>
      <sz val="11"/>
      <color theme="0"/>
      <name val="微软雅黑"/>
      <charset val="134"/>
    </font>
    <font>
      <sz val="11"/>
      <name val="微软雅黑"/>
      <charset val="134"/>
    </font>
    <font>
      <b/>
      <sz val="11"/>
      <color indexed="8"/>
      <name val="SimSun-ExtB"/>
      <charset val="134"/>
    </font>
    <font>
      <sz val="12"/>
      <name val="SimSun-ExtB"/>
      <charset val="134"/>
    </font>
    <font>
      <sz val="10"/>
      <name val="SimSun-ExtB"/>
      <charset val="134"/>
    </font>
    <font>
      <b/>
      <sz val="24"/>
      <name val="宋体"/>
      <charset val="134"/>
    </font>
    <font>
      <u/>
      <sz val="12"/>
      <name val="SimSun-ExtB"/>
      <charset val="134"/>
    </font>
    <font>
      <b/>
      <sz val="14"/>
      <name val="SimSun-ExtB"/>
      <charset val="134"/>
    </font>
    <font>
      <b/>
      <sz val="14"/>
      <name val="宋体"/>
      <charset val="134"/>
    </font>
    <font>
      <b/>
      <sz val="16"/>
      <name val="宋体"/>
      <charset val="134"/>
    </font>
    <font>
      <sz val="14"/>
      <name val="SimSun-ExtB"/>
      <charset val="134"/>
    </font>
    <font>
      <b/>
      <sz val="16"/>
      <name val="SimSun-ExtB"/>
      <charset val="134"/>
    </font>
    <font>
      <b/>
      <sz val="10"/>
      <name val="SimSun-ExtB"/>
      <charset val="134"/>
    </font>
    <font>
      <b/>
      <sz val="14"/>
      <color indexed="8"/>
      <name val="SimSun-ExtB"/>
      <charset val="134"/>
    </font>
    <font>
      <b/>
      <sz val="12"/>
      <color indexed="8"/>
      <name val="SimSun-ExtB"/>
      <charset val="134"/>
    </font>
    <font>
      <b/>
      <sz val="14"/>
      <color rgb="FF000000"/>
      <name val="宋体"/>
      <charset val="134"/>
    </font>
    <font>
      <b/>
      <sz val="10.5"/>
      <name val="宋体"/>
      <charset val="134"/>
    </font>
    <font>
      <b/>
      <sz val="10"/>
      <name val="宋体"/>
      <charset val="134"/>
    </font>
    <font>
      <sz val="11"/>
      <name val="SimSun-ExtB"/>
      <charset val="134"/>
    </font>
    <font>
      <sz val="12"/>
      <name val="宋体"/>
      <charset val="134"/>
    </font>
    <font>
      <sz val="14"/>
      <name val="宋体"/>
      <charset val="134"/>
    </font>
    <font>
      <b/>
      <sz val="11"/>
      <name val="SimSun-ExtB"/>
      <charset val="134"/>
    </font>
    <font>
      <b/>
      <sz val="14"/>
      <color rgb="FF333333"/>
      <name val="宋体"/>
      <charset val="134"/>
    </font>
    <font>
      <b/>
      <sz val="14"/>
      <color indexed="63"/>
      <name val="SimSun-ExtB"/>
      <charset val="134"/>
    </font>
    <font>
      <sz val="14"/>
      <color rgb="FF000000"/>
      <name val="宋体"/>
      <charset val="134"/>
    </font>
    <font>
      <sz val="14"/>
      <color indexed="8"/>
      <name val="SimSun-ExtB"/>
      <charset val="134"/>
    </font>
    <font>
      <b/>
      <sz val="12"/>
      <name val="宋体"/>
      <charset val="134"/>
    </font>
    <font>
      <b/>
      <sz val="12"/>
      <name val="SimSun-ExtB"/>
      <charset val="134"/>
    </font>
    <font>
      <sz val="12"/>
      <name val="华文宋体"/>
      <charset val="134"/>
    </font>
    <font>
      <b/>
      <sz val="18"/>
      <name val="宋体"/>
      <charset val="134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6"/>
      <color theme="1"/>
      <name val="宋体"/>
      <charset val="134"/>
    </font>
    <font>
      <sz val="16"/>
      <name val="宋体"/>
      <charset val="134"/>
      <scheme val="minor"/>
    </font>
    <font>
      <sz val="18"/>
      <color rgb="FF000000"/>
      <name val="宋体"/>
      <charset val="134"/>
    </font>
    <font>
      <sz val="16"/>
      <color rgb="FF000000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rgb="FF000000"/>
      <name val="宋体"/>
      <charset val="134"/>
    </font>
    <font>
      <sz val="14"/>
      <name val="微软雅黑"/>
      <charset val="134"/>
    </font>
    <font>
      <sz val="18"/>
      <name val="微软雅黑"/>
      <charset val="134"/>
    </font>
    <font>
      <b/>
      <sz val="18"/>
      <name val="微软雅黑"/>
      <charset val="134"/>
    </font>
    <font>
      <b/>
      <sz val="14"/>
      <name val="微软雅黑"/>
      <charset val="134"/>
    </font>
    <font>
      <sz val="14"/>
      <name val="楷体"/>
      <charset val="134"/>
    </font>
    <font>
      <sz val="12"/>
      <name val="楷体"/>
      <charset val="134"/>
    </font>
    <font>
      <b/>
      <sz val="16"/>
      <name val="楷体"/>
      <charset val="134"/>
    </font>
    <font>
      <sz val="16"/>
      <name val="华文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体"/>
      <charset val="134"/>
    </font>
    <font>
      <sz val="10"/>
      <name val="Arial"/>
      <charset val="134"/>
    </font>
    <font>
      <sz val="14"/>
      <color rgb="FF000000"/>
      <name val="SimSun-ExtB"/>
      <charset val="134"/>
    </font>
    <font>
      <b/>
      <sz val="10.5"/>
      <name val="SimSun-ExtB"/>
      <charset val="134"/>
    </font>
  </fonts>
  <fills count="4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76092"/>
        <bgColor indexed="64"/>
      </patternFill>
    </fill>
    <fill>
      <patternFill patternType="solid">
        <fgColor theme="0" tint="-0.1498764000366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5"/>
      </left>
      <right style="medium">
        <color theme="0" tint="-0.5"/>
      </right>
      <top style="medium">
        <color theme="0" tint="-0.5"/>
      </top>
      <bottom style="medium">
        <color theme="0" tint="-0.5"/>
      </bottom>
      <diagonal/>
    </border>
    <border>
      <left style="medium">
        <color theme="0" tint="-0.5"/>
      </left>
      <right/>
      <top style="medium">
        <color theme="0" tint="-0.5"/>
      </top>
      <bottom style="medium">
        <color theme="0" tint="-0.5"/>
      </bottom>
      <diagonal/>
    </border>
    <border>
      <left style="medium">
        <color theme="0" tint="-0.35"/>
      </left>
      <right style="medium">
        <color theme="0" tint="-0.35"/>
      </right>
      <top style="medium">
        <color theme="0" tint="-0.5"/>
      </top>
      <bottom style="medium">
        <color theme="0" tint="-0.5"/>
      </bottom>
      <diagonal/>
    </border>
    <border>
      <left/>
      <right/>
      <top style="medium">
        <color theme="0" tint="-0.5"/>
      </top>
      <bottom style="medium">
        <color theme="0" tint="-0.5"/>
      </bottom>
      <diagonal/>
    </border>
    <border>
      <left/>
      <right style="medium">
        <color theme="0" tint="-0.5"/>
      </right>
      <top style="medium">
        <color theme="0" tint="-0.5"/>
      </top>
      <bottom style="medium">
        <color theme="0" tint="-0.5"/>
      </bottom>
      <diagonal/>
    </border>
    <border>
      <left/>
      <right style="thin">
        <color auto="1"/>
      </right>
      <top/>
      <bottom/>
      <diagonal/>
    </border>
    <border>
      <left style="medium">
        <color theme="0" tint="-0.499984740745262"/>
      </left>
      <right style="thin">
        <color theme="0" tint="-0.349986266670736"/>
      </right>
      <top style="medium">
        <color theme="0" tint="-0.499984740745262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medium">
        <color theme="0" tint="-0.499984740745262"/>
      </top>
      <bottom/>
      <diagonal/>
    </border>
    <border>
      <left style="thin">
        <color theme="0" tint="-0.349986266670736"/>
      </left>
      <right style="thin">
        <color theme="0" tint="-0.349986266670736"/>
      </right>
      <top style="medium">
        <color theme="0" tint="-0.499984740745262"/>
      </top>
      <bottom style="thin">
        <color theme="2" tint="-0.249977111117893"/>
      </bottom>
      <diagonal/>
    </border>
    <border>
      <left style="thin">
        <color theme="0" tint="-0.349986266670736"/>
      </left>
      <right style="thin">
        <color theme="2" tint="-0.249977111117893"/>
      </right>
      <top style="medium">
        <color theme="0" tint="-0.499984740745262"/>
      </top>
      <bottom style="thin">
        <color theme="2" tint="-0.249977111117893"/>
      </bottom>
      <diagonal/>
    </border>
    <border>
      <left/>
      <right style="thin">
        <color theme="0" tint="-0.349986266670736"/>
      </right>
      <top style="medium">
        <color theme="0" tint="-0.499984740745262"/>
      </top>
      <bottom/>
      <diagonal/>
    </border>
    <border>
      <left style="thin">
        <color theme="0" tint="-0.349986266670736"/>
      </left>
      <right style="medium">
        <color theme="0" tint="-0.499984740745262"/>
      </right>
      <top style="medium">
        <color theme="0" tint="-0.499984740745262"/>
      </top>
      <bottom style="thin">
        <color theme="0" tint="-0.349986266670736"/>
      </bottom>
      <diagonal/>
    </border>
    <border>
      <left style="medium">
        <color theme="0" tint="-0.499984740745262"/>
      </left>
      <right/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2" tint="-0.249977111117893"/>
      </left>
      <right style="medium">
        <color theme="0" tint="-0.499984740745262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2" tint="-0.249977111117893"/>
      </left>
      <right style="medium">
        <color theme="0" tint="-0.499984740745262"/>
      </right>
      <top style="thin">
        <color theme="0" tint="-0.349986266670736"/>
      </top>
      <bottom style="thin">
        <color theme="2" tint="-0.249977111117893"/>
      </bottom>
      <diagonal/>
    </border>
    <border>
      <left style="medium">
        <color theme="0" tint="-0.499984740745262"/>
      </left>
      <right/>
      <top style="thin">
        <color theme="0" tint="-0.349986266670736"/>
      </top>
      <bottom/>
      <diagonal/>
    </border>
    <border>
      <left style="medium">
        <color theme="0" tint="-0.499984740745262"/>
      </left>
      <right/>
      <top style="thin">
        <color theme="0" tint="-0.349986266670736"/>
      </top>
      <bottom style="medium">
        <color theme="0" tint="-0.499984740745262"/>
      </bottom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medium">
        <color theme="0" tint="-0.499984740745262"/>
      </bottom>
      <diagonal/>
    </border>
    <border>
      <left style="thin">
        <color theme="0" tint="-0.349986266670736"/>
      </left>
      <right style="medium">
        <color theme="0" tint="-0.499984740745262"/>
      </right>
      <top style="thin">
        <color theme="0" tint="-0.349986266670736"/>
      </top>
      <bottom style="medium">
        <color theme="0" tint="-0.499984740745262"/>
      </bottom>
      <diagonal/>
    </border>
    <border>
      <left style="thin">
        <color theme="0" tint="-0.349986266670736"/>
      </left>
      <right style="thin">
        <color theme="0" tint="-0.349986266670736"/>
      </right>
      <top style="medium">
        <color theme="0" tint="-0.499984740745262"/>
      </top>
      <bottom style="thin">
        <color theme="0" tint="-0.349986266670736"/>
      </bottom>
      <diagonal/>
    </border>
    <border>
      <left style="thin">
        <color theme="0" tint="-0.349986266670736"/>
      </left>
      <right/>
      <top style="medium">
        <color theme="0" tint="-0.499984740745262"/>
      </top>
      <bottom style="thin">
        <color theme="0" tint="-0.349986266670736"/>
      </bottom>
      <diagonal/>
    </border>
    <border>
      <left/>
      <right/>
      <top style="medium">
        <color theme="0" tint="-0.499984740745262"/>
      </top>
      <bottom style="thin">
        <color theme="0" tint="-0.349986266670736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349986266670736"/>
      </bottom>
      <diagonal/>
    </border>
    <border>
      <left style="medium">
        <color theme="0" tint="-0.499984740745262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/>
      <top style="thin">
        <color theme="0" tint="-0.349986266670736"/>
      </top>
      <bottom style="thin">
        <color theme="0" tint="-0.349986266670736"/>
      </bottom>
      <diagonal/>
    </border>
    <border>
      <left/>
      <right/>
      <top style="thin">
        <color theme="0" tint="-0.349986266670736"/>
      </top>
      <bottom style="thin">
        <color theme="0" tint="-0.349986266670736"/>
      </bottom>
      <diagonal/>
    </border>
    <border>
      <left/>
      <right style="medium">
        <color theme="0" tint="-0.499984740745262"/>
      </right>
      <top style="thin">
        <color theme="0" tint="-0.349986266670736"/>
      </top>
      <bottom style="thin">
        <color theme="0" tint="-0.349986266670736"/>
      </bottom>
      <diagonal/>
    </border>
    <border>
      <left style="medium">
        <color theme="0" tint="-0.499984740745262"/>
      </left>
      <right style="thin">
        <color theme="0" tint="-0.349986266670736"/>
      </right>
      <top style="thin">
        <color theme="0" tint="-0.349986266670736"/>
      </top>
      <bottom style="medium">
        <color theme="0" tint="-0.499984740745262"/>
      </bottom>
      <diagonal/>
    </border>
    <border>
      <left style="thin">
        <color theme="0" tint="-0.349986266670736"/>
      </left>
      <right/>
      <top style="thin">
        <color theme="0" tint="-0.349986266670736"/>
      </top>
      <bottom style="medium">
        <color theme="0" tint="-0.499984740745262"/>
      </bottom>
      <diagonal/>
    </border>
    <border>
      <left/>
      <right/>
      <top style="thin">
        <color theme="0" tint="-0.349986266670736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349986266670736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349986266670736"/>
      </right>
      <top/>
      <bottom style="thin">
        <color theme="0" tint="-0.349986266670736"/>
      </bottom>
      <diagonal/>
    </border>
    <border>
      <left style="thin">
        <color theme="0" tint="-0.349986266670736"/>
      </left>
      <right style="thin">
        <color theme="0" tint="-0.349986266670736"/>
      </right>
      <top/>
      <bottom style="thin">
        <color theme="0" tint="-0.349986266670736"/>
      </bottom>
      <diagonal/>
    </border>
    <border>
      <left style="thin">
        <color theme="0" tint="-0.349986266670736"/>
      </left>
      <right/>
      <top/>
      <bottom style="thin">
        <color theme="0" tint="-0.349986266670736"/>
      </bottom>
      <diagonal/>
    </border>
    <border>
      <left/>
      <right/>
      <top/>
      <bottom style="thin">
        <color theme="0" tint="-0.349986266670736"/>
      </bottom>
      <diagonal/>
    </border>
    <border>
      <left/>
      <right style="thin">
        <color theme="0" tint="-0.349986266670736"/>
      </right>
      <top/>
      <bottom style="thin">
        <color theme="0" tint="-0.349986266670736"/>
      </bottom>
      <diagonal/>
    </border>
    <border>
      <left style="thin">
        <color theme="0" tint="-0.349986266670736"/>
      </left>
      <right style="medium">
        <color theme="0" tint="-0.499984740745262"/>
      </right>
      <top/>
      <bottom style="thin">
        <color theme="0" tint="-0.349986266670736"/>
      </bottom>
      <diagonal/>
    </border>
    <border>
      <left/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theme="0" tint="-0.349986266670736"/>
      </left>
      <right style="medium">
        <color theme="0" tint="-0.499984740745262"/>
      </right>
      <top style="thin">
        <color theme="0" tint="-0.349986266670736"/>
      </top>
      <bottom style="thin">
        <color theme="0" tint="-0.349986266670736"/>
      </bottom>
      <diagonal/>
    </border>
    <border>
      <left/>
      <right style="thin">
        <color theme="0" tint="-0.349986266670736"/>
      </right>
      <top style="thin">
        <color theme="0" tint="-0.349986266670736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349986266670736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349986266670736"/>
      </left>
      <right style="thin">
        <color theme="0" tint="-0.349986266670736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349986266670736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9" fillId="0" borderId="0">
      <alignment vertical="center"/>
    </xf>
    <xf numFmtId="0" fontId="60" fillId="0" borderId="0">
      <alignment vertical="center"/>
    </xf>
    <xf numFmtId="0" fontId="0" fillId="13" borderId="73">
      <alignment vertical="center"/>
    </xf>
    <xf numFmtId="0" fontId="61" fillId="0" borderId="0">
      <alignment vertical="center"/>
    </xf>
    <xf numFmtId="0" fontId="62" fillId="0" borderId="0">
      <alignment vertical="center"/>
    </xf>
    <xf numFmtId="0" fontId="63" fillId="0" borderId="0">
      <alignment vertical="center"/>
    </xf>
    <xf numFmtId="0" fontId="64" fillId="0" borderId="74">
      <alignment vertical="center"/>
    </xf>
    <xf numFmtId="0" fontId="65" fillId="0" borderId="74">
      <alignment vertical="center"/>
    </xf>
    <xf numFmtId="0" fontId="66" fillId="0" borderId="75">
      <alignment vertical="center"/>
    </xf>
    <xf numFmtId="0" fontId="66" fillId="0" borderId="0">
      <alignment vertical="center"/>
    </xf>
    <xf numFmtId="0" fontId="67" fillId="14" borderId="76">
      <alignment vertical="center"/>
    </xf>
    <xf numFmtId="0" fontId="68" fillId="15" borderId="77">
      <alignment vertical="center"/>
    </xf>
    <xf numFmtId="0" fontId="69" fillId="15" borderId="76">
      <alignment vertical="center"/>
    </xf>
    <xf numFmtId="0" fontId="70" fillId="16" borderId="78">
      <alignment vertical="center"/>
    </xf>
    <xf numFmtId="0" fontId="71" fillId="0" borderId="79">
      <alignment vertical="center"/>
    </xf>
    <xf numFmtId="0" fontId="72" fillId="0" borderId="80">
      <alignment vertical="center"/>
    </xf>
    <xf numFmtId="0" fontId="73" fillId="17" borderId="0">
      <alignment vertical="center"/>
    </xf>
    <xf numFmtId="0" fontId="74" fillId="18" borderId="0">
      <alignment vertical="center"/>
    </xf>
    <xf numFmtId="0" fontId="75" fillId="19" borderId="0">
      <alignment vertical="center"/>
    </xf>
    <xf numFmtId="0" fontId="76" fillId="20" borderId="0">
      <alignment vertical="center"/>
    </xf>
    <xf numFmtId="0" fontId="77" fillId="21" borderId="0">
      <alignment vertical="center"/>
    </xf>
    <xf numFmtId="0" fontId="77" fillId="22" borderId="0">
      <alignment vertical="center"/>
    </xf>
    <xf numFmtId="0" fontId="76" fillId="23" borderId="0">
      <alignment vertical="center"/>
    </xf>
    <xf numFmtId="0" fontId="76" fillId="24" borderId="0">
      <alignment vertical="center"/>
    </xf>
    <xf numFmtId="0" fontId="77" fillId="25" borderId="0">
      <alignment vertical="center"/>
    </xf>
    <xf numFmtId="0" fontId="77" fillId="26" borderId="0">
      <alignment vertical="center"/>
    </xf>
    <xf numFmtId="0" fontId="76" fillId="27" borderId="0">
      <alignment vertical="center"/>
    </xf>
    <xf numFmtId="0" fontId="76" fillId="28" borderId="0">
      <alignment vertical="center"/>
    </xf>
    <xf numFmtId="0" fontId="77" fillId="29" borderId="0">
      <alignment vertical="center"/>
    </xf>
    <xf numFmtId="0" fontId="77" fillId="30" borderId="0">
      <alignment vertical="center"/>
    </xf>
    <xf numFmtId="0" fontId="76" fillId="31" borderId="0">
      <alignment vertical="center"/>
    </xf>
    <xf numFmtId="0" fontId="76" fillId="32" borderId="0">
      <alignment vertical="center"/>
    </xf>
    <xf numFmtId="0" fontId="77" fillId="33" borderId="0">
      <alignment vertical="center"/>
    </xf>
    <xf numFmtId="0" fontId="77" fillId="34" borderId="0">
      <alignment vertical="center"/>
    </xf>
    <xf numFmtId="0" fontId="76" fillId="35" borderId="0">
      <alignment vertical="center"/>
    </xf>
    <xf numFmtId="0" fontId="76" fillId="36" borderId="0">
      <alignment vertical="center"/>
    </xf>
    <xf numFmtId="0" fontId="77" fillId="37" borderId="0">
      <alignment vertical="center"/>
    </xf>
    <xf numFmtId="0" fontId="77" fillId="38" borderId="0">
      <alignment vertical="center"/>
    </xf>
    <xf numFmtId="0" fontId="76" fillId="39" borderId="0">
      <alignment vertical="center"/>
    </xf>
    <xf numFmtId="0" fontId="76" fillId="40" borderId="0">
      <alignment vertical="center"/>
    </xf>
    <xf numFmtId="0" fontId="77" fillId="41" borderId="0">
      <alignment vertical="center"/>
    </xf>
    <xf numFmtId="0" fontId="77" fillId="42" borderId="0">
      <alignment vertical="center"/>
    </xf>
    <xf numFmtId="0" fontId="76" fillId="43" borderId="0">
      <alignment vertical="center"/>
    </xf>
    <xf numFmtId="0" fontId="78" fillId="0" borderId="0"/>
    <xf numFmtId="176" fontId="79" fillId="0" borderId="0"/>
    <xf numFmtId="0" fontId="24" fillId="0" borderId="0">
      <alignment vertical="top"/>
      <protection locked="0"/>
    </xf>
    <xf numFmtId="0" fontId="40" fillId="0" borderId="0" applyNumberFormat="0" applyFill="0"/>
  </cellStyleXfs>
  <cellXfs count="30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50" applyNumberFormat="1" applyFont="1" applyAlignment="1">
      <alignment horizontal="center" vertical="center"/>
    </xf>
    <xf numFmtId="14" fontId="3" fillId="0" borderId="0" xfId="50" applyNumberFormat="1" applyFont="1" applyAlignment="1">
      <alignment horizontal="center" vertical="center"/>
    </xf>
    <xf numFmtId="49" fontId="4" fillId="2" borderId="1" xfId="51" applyNumberFormat="1" applyFont="1" applyFill="1" applyBorder="1" applyAlignment="1" applyProtection="1">
      <alignment horizontal="center" vertical="center"/>
    </xf>
    <xf numFmtId="49" fontId="4" fillId="2" borderId="2" xfId="51" applyNumberFormat="1" applyFont="1" applyFill="1" applyBorder="1" applyAlignment="1" applyProtection="1">
      <alignment horizontal="center" vertical="center"/>
    </xf>
    <xf numFmtId="49" fontId="4" fillId="2" borderId="3" xfId="51" applyNumberFormat="1" applyFont="1" applyFill="1" applyBorder="1" applyAlignment="1" applyProtection="1">
      <alignment horizontal="center" vertical="center"/>
    </xf>
    <xf numFmtId="49" fontId="4" fillId="2" borderId="4" xfId="51" applyNumberFormat="1" applyFont="1" applyFill="1" applyBorder="1" applyAlignment="1" applyProtection="1">
      <alignment horizontal="center" vertical="center"/>
    </xf>
    <xf numFmtId="49" fontId="4" fillId="2" borderId="5" xfId="51" applyNumberFormat="1" applyFont="1" applyFill="1" applyBorder="1" applyAlignment="1" applyProtection="1">
      <alignment horizontal="center" vertical="center"/>
    </xf>
    <xf numFmtId="49" fontId="4" fillId="2" borderId="6" xfId="51" applyNumberFormat="1" applyFont="1" applyFill="1" applyBorder="1" applyAlignment="1" applyProtection="1">
      <alignment horizontal="center" vertical="center"/>
    </xf>
    <xf numFmtId="0" fontId="5" fillId="3" borderId="7" xfId="50" applyNumberFormat="1" applyFont="1" applyFill="1" applyBorder="1" applyAlignment="1">
      <alignment horizontal="center" vertical="center" wrapText="1"/>
    </xf>
    <xf numFmtId="14" fontId="5" fillId="3" borderId="8" xfId="50" applyNumberFormat="1" applyFont="1" applyFill="1" applyBorder="1" applyAlignment="1" applyProtection="1">
      <alignment horizontal="center" vertical="center" wrapText="1"/>
      <protection locked="0"/>
    </xf>
    <xf numFmtId="0" fontId="5" fillId="3" borderId="8" xfId="50" applyNumberFormat="1" applyFont="1" applyFill="1" applyBorder="1" applyAlignment="1" applyProtection="1">
      <alignment horizontal="center" vertical="center" wrapText="1"/>
      <protection locked="0"/>
    </xf>
    <xf numFmtId="0" fontId="5" fillId="3" borderId="8" xfId="50" applyNumberFormat="1" applyFont="1" applyFill="1" applyBorder="1" applyAlignment="1">
      <alignment horizontal="center" vertical="center" wrapText="1"/>
    </xf>
    <xf numFmtId="43" fontId="5" fillId="3" borderId="4" xfId="50" applyNumberFormat="1" applyFont="1" applyFill="1" applyBorder="1" applyAlignment="1" applyProtection="1">
      <alignment horizontal="center" vertical="center" wrapText="1"/>
      <protection locked="0"/>
    </xf>
    <xf numFmtId="0" fontId="5" fillId="3" borderId="9" xfId="50" applyNumberFormat="1" applyFont="1" applyFill="1" applyBorder="1" applyAlignment="1" applyProtection="1">
      <alignment horizontal="center" vertical="center" wrapText="1"/>
      <protection locked="0"/>
    </xf>
    <xf numFmtId="43" fontId="5" fillId="3" borderId="8" xfId="50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50" applyNumberFormat="1" applyFont="1" applyFill="1" applyBorder="1" applyAlignment="1">
      <alignment horizontal="center" vertical="center"/>
    </xf>
    <xf numFmtId="14" fontId="3" fillId="0" borderId="11" xfId="50" applyNumberFormat="1" applyFont="1" applyFill="1" applyBorder="1" applyAlignment="1">
      <alignment horizontal="center" vertical="center"/>
    </xf>
    <xf numFmtId="177" fontId="3" fillId="0" borderId="11" xfId="50" applyNumberFormat="1" applyFont="1" applyFill="1" applyBorder="1" applyAlignment="1">
      <alignment horizontal="center" vertical="center"/>
    </xf>
    <xf numFmtId="178" fontId="3" fillId="0" borderId="11" xfId="50" applyNumberFormat="1" applyFont="1" applyFill="1" applyBorder="1" applyAlignment="1">
      <alignment horizontal="center" vertical="center"/>
    </xf>
    <xf numFmtId="49" fontId="3" fillId="0" borderId="11" xfId="50" applyNumberFormat="1" applyFont="1" applyFill="1" applyBorder="1" applyAlignment="1">
      <alignment horizontal="center" vertical="center"/>
    </xf>
    <xf numFmtId="178" fontId="3" fillId="0" borderId="12" xfId="50" applyNumberFormat="1" applyFont="1" applyFill="1" applyBorder="1" applyAlignment="1">
      <alignment horizontal="center" vertical="center"/>
    </xf>
    <xf numFmtId="0" fontId="3" fillId="0" borderId="11" xfId="50" applyNumberFormat="1" applyFont="1" applyFill="1" applyBorder="1" applyAlignment="1">
      <alignment horizontal="center" vertical="center"/>
    </xf>
    <xf numFmtId="0" fontId="6" fillId="0" borderId="11" xfId="50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177" fontId="3" fillId="0" borderId="12" xfId="50" applyNumberFormat="1" applyFont="1" applyFill="1" applyBorder="1" applyAlignment="1">
      <alignment horizontal="center" vertical="center"/>
    </xf>
    <xf numFmtId="49" fontId="3" fillId="4" borderId="12" xfId="50" applyNumberFormat="1" applyFont="1" applyFill="1" applyBorder="1" applyAlignment="1">
      <alignment horizontal="center" vertical="center"/>
    </xf>
    <xf numFmtId="178" fontId="3" fillId="4" borderId="12" xfId="50" applyNumberFormat="1" applyFont="1" applyFill="1" applyBorder="1" applyAlignment="1">
      <alignment horizontal="center" vertical="center"/>
    </xf>
    <xf numFmtId="0" fontId="6" fillId="4" borderId="12" xfId="5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8" fillId="6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14" fontId="14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14" fontId="12" fillId="0" borderId="0" xfId="0" applyNumberFormat="1" applyFont="1" applyFill="1" applyAlignment="1">
      <alignment horizontal="left" vertical="center"/>
    </xf>
    <xf numFmtId="14" fontId="16" fillId="0" borderId="0" xfId="0" applyNumberFormat="1" applyFont="1" applyFill="1" applyAlignment="1">
      <alignment horizontal="left" vertical="center"/>
    </xf>
    <xf numFmtId="0" fontId="17" fillId="0" borderId="0" xfId="0" applyFont="1" applyFill="1" applyAlignment="1">
      <alignment vertical="center"/>
    </xf>
    <xf numFmtId="0" fontId="18" fillId="0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/>
    </xf>
    <xf numFmtId="0" fontId="19" fillId="0" borderId="14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18" xfId="0" applyFont="1" applyFill="1" applyBorder="1" applyAlignment="1">
      <alignment horizontal="center" vertical="center"/>
    </xf>
    <xf numFmtId="0" fontId="21" fillId="0" borderId="19" xfId="49" applyFont="1" applyBorder="1" applyAlignment="1">
      <alignment horizontal="center" vertical="center" wrapText="1" shrinkToFit="1"/>
    </xf>
    <xf numFmtId="0" fontId="22" fillId="0" borderId="20" xfId="49" applyFont="1" applyBorder="1" applyAlignment="1">
      <alignment horizontal="center" vertical="center" wrapText="1" shrinkToFit="1"/>
    </xf>
    <xf numFmtId="0" fontId="22" fillId="0" borderId="21" xfId="49" applyFont="1" applyBorder="1" applyAlignment="1">
      <alignment horizontal="center" vertical="center" wrapText="1" shrinkToFit="1"/>
    </xf>
    <xf numFmtId="0" fontId="17" fillId="0" borderId="21" xfId="49" applyFont="1" applyBorder="1" applyAlignment="1">
      <alignment horizontal="center" vertical="center" wrapText="1" shrinkToFit="1"/>
    </xf>
    <xf numFmtId="0" fontId="17" fillId="0" borderId="22" xfId="49" applyFont="1" applyBorder="1" applyAlignment="1">
      <alignment horizontal="center" vertical="center" wrapText="1" shrinkToFit="1"/>
    </xf>
    <xf numFmtId="0" fontId="22" fillId="0" borderId="23" xfId="49" applyFont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8" fillId="0" borderId="25" xfId="49" applyFont="1" applyBorder="1" applyAlignment="1">
      <alignment horizontal="center" vertical="center" wrapText="1" shrinkToFit="1"/>
    </xf>
    <xf numFmtId="14" fontId="23" fillId="0" borderId="26" xfId="49" applyNumberFormat="1" applyFont="1" applyBorder="1" applyAlignment="1">
      <alignment horizontal="center" vertical="center" shrinkToFit="1"/>
    </xf>
    <xf numFmtId="0" fontId="24" fillId="0" borderId="26" xfId="49" applyFont="1" applyBorder="1" applyAlignment="1">
      <alignment horizontal="left" vertical="center" wrapText="1"/>
    </xf>
    <xf numFmtId="0" fontId="8" fillId="0" borderId="26" xfId="49" applyFont="1" applyBorder="1" applyAlignment="1">
      <alignment horizontal="left" vertical="center" wrapText="1"/>
    </xf>
    <xf numFmtId="0" fontId="23" fillId="0" borderId="26" xfId="49" applyFont="1" applyBorder="1" applyAlignment="1">
      <alignment horizontal="center" vertical="center" wrapText="1" shrinkToFit="1"/>
    </xf>
    <xf numFmtId="43" fontId="8" fillId="0" borderId="26" xfId="0" applyNumberFormat="1" applyFont="1" applyFill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center" shrinkToFit="1"/>
    </xf>
    <xf numFmtId="0" fontId="15" fillId="0" borderId="26" xfId="49" applyFont="1" applyBorder="1" applyAlignment="1">
      <alignment horizontal="left" vertical="center" wrapText="1"/>
    </xf>
    <xf numFmtId="43" fontId="15" fillId="0" borderId="26" xfId="0" applyNumberFormat="1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 shrinkToFit="1"/>
    </xf>
    <xf numFmtId="0" fontId="8" fillId="0" borderId="29" xfId="49" applyFont="1" applyBorder="1" applyAlignment="1">
      <alignment horizontal="center" vertical="center" wrapText="1" shrinkToFit="1"/>
    </xf>
    <xf numFmtId="0" fontId="8" fillId="0" borderId="30" xfId="49" applyFont="1" applyBorder="1" applyAlignment="1">
      <alignment horizontal="center" vertical="center" wrapText="1" shrinkToFit="1"/>
    </xf>
    <xf numFmtId="14" fontId="23" fillId="0" borderId="31" xfId="49" applyNumberFormat="1" applyFont="1" applyBorder="1" applyAlignment="1">
      <alignment horizontal="center" vertical="center" shrinkToFit="1"/>
    </xf>
    <xf numFmtId="0" fontId="8" fillId="0" borderId="31" xfId="49" applyFont="1" applyBorder="1" applyAlignment="1">
      <alignment horizontal="left" vertical="center" wrapText="1"/>
    </xf>
    <xf numFmtId="0" fontId="23" fillId="0" borderId="31" xfId="49" applyFont="1" applyBorder="1" applyAlignment="1">
      <alignment horizontal="center" vertical="center" wrapText="1" shrinkToFit="1"/>
    </xf>
    <xf numFmtId="0" fontId="23" fillId="0" borderId="32" xfId="0" applyFont="1" applyFill="1" applyBorder="1" applyAlignment="1">
      <alignment horizontal="center" vertical="center" shrinkToFit="1"/>
    </xf>
    <xf numFmtId="0" fontId="23" fillId="0" borderId="0" xfId="49" applyFont="1" applyAlignment="1">
      <alignment horizontal="center" vertical="center" wrapText="1" shrinkToFit="1"/>
    </xf>
    <xf numFmtId="14" fontId="23" fillId="0" borderId="0" xfId="49" applyNumberFormat="1" applyFont="1" applyAlignment="1">
      <alignment horizontal="left" vertical="center" shrinkToFit="1"/>
    </xf>
    <xf numFmtId="0" fontId="23" fillId="0" borderId="0" xfId="49" applyFont="1" applyAlignment="1">
      <alignment horizontal="left" vertical="center" shrinkToFit="1"/>
    </xf>
    <xf numFmtId="0" fontId="23" fillId="0" borderId="0" xfId="49" applyFont="1" applyAlignment="1">
      <alignment vertical="center" wrapText="1"/>
    </xf>
    <xf numFmtId="43" fontId="23" fillId="0" borderId="0" xfId="49" applyNumberFormat="1" applyFont="1" applyAlignment="1">
      <alignment horizontal="center" vertical="center"/>
    </xf>
    <xf numFmtId="0" fontId="23" fillId="0" borderId="0" xfId="49" applyFont="1" applyAlignment="1">
      <alignment horizontal="center" vertical="center"/>
    </xf>
    <xf numFmtId="0" fontId="25" fillId="0" borderId="19" xfId="49" applyFont="1" applyBorder="1" applyAlignment="1">
      <alignment horizontal="center" vertical="center" wrapText="1" shrinkToFit="1"/>
    </xf>
    <xf numFmtId="0" fontId="15" fillId="0" borderId="33" xfId="49" applyFont="1" applyBorder="1" applyAlignment="1">
      <alignment horizontal="center" vertical="center" wrapText="1" shrinkToFit="1"/>
    </xf>
    <xf numFmtId="0" fontId="24" fillId="0" borderId="34" xfId="49" applyFont="1" applyBorder="1" applyAlignment="1">
      <alignment horizontal="center" vertical="center" wrapText="1" shrinkToFit="1"/>
    </xf>
    <xf numFmtId="0" fontId="8" fillId="0" borderId="35" xfId="49" applyFont="1" applyBorder="1" applyAlignment="1">
      <alignment horizontal="center" vertical="center" shrinkToFit="1"/>
    </xf>
    <xf numFmtId="0" fontId="8" fillId="0" borderId="36" xfId="49" applyFont="1" applyBorder="1" applyAlignment="1">
      <alignment horizontal="center" vertical="center" shrinkToFit="1"/>
    </xf>
    <xf numFmtId="0" fontId="25" fillId="0" borderId="37" xfId="49" applyFont="1" applyBorder="1" applyAlignment="1">
      <alignment horizontal="center" vertical="center" wrapText="1" shrinkToFit="1"/>
    </xf>
    <xf numFmtId="0" fontId="15" fillId="0" borderId="26" xfId="49" applyFont="1" applyBorder="1" applyAlignment="1">
      <alignment horizontal="center" vertical="center" wrapText="1" shrinkToFit="1"/>
    </xf>
    <xf numFmtId="0" fontId="24" fillId="0" borderId="38" xfId="49" applyFont="1" applyBorder="1" applyAlignment="1">
      <alignment horizontal="center" vertical="center" wrapText="1" shrinkToFit="1"/>
    </xf>
    <xf numFmtId="0" fontId="8" fillId="0" borderId="39" xfId="49" applyFont="1" applyBorder="1" applyAlignment="1">
      <alignment horizontal="center" vertical="center" shrinkToFit="1"/>
    </xf>
    <xf numFmtId="0" fontId="8" fillId="0" borderId="40" xfId="49" applyFont="1" applyBorder="1" applyAlignment="1">
      <alignment horizontal="center" vertical="center" shrinkToFit="1"/>
    </xf>
    <xf numFmtId="0" fontId="25" fillId="0" borderId="41" xfId="49" applyFont="1" applyBorder="1" applyAlignment="1">
      <alignment horizontal="center" vertical="center" wrapText="1" shrinkToFit="1"/>
    </xf>
    <xf numFmtId="0" fontId="15" fillId="0" borderId="31" xfId="49" applyFont="1" applyBorder="1" applyAlignment="1">
      <alignment horizontal="center" vertical="center" wrapText="1" shrinkToFit="1"/>
    </xf>
    <xf numFmtId="49" fontId="8" fillId="0" borderId="42" xfId="49" applyNumberFormat="1" applyFont="1" applyBorder="1" applyAlignment="1">
      <alignment horizontal="center" vertical="center" wrapText="1" shrinkToFit="1"/>
    </xf>
    <xf numFmtId="49" fontId="8" fillId="0" borderId="43" xfId="49" applyNumberFormat="1" applyFont="1" applyBorder="1" applyAlignment="1">
      <alignment horizontal="center" vertical="center" shrinkToFit="1"/>
    </xf>
    <xf numFmtId="49" fontId="8" fillId="0" borderId="44" xfId="49" applyNumberFormat="1" applyFont="1" applyBorder="1" applyAlignment="1">
      <alignment horizontal="center" vertical="center" shrinkToFit="1"/>
    </xf>
    <xf numFmtId="0" fontId="26" fillId="0" borderId="0" xfId="49" applyFont="1" applyAlignment="1">
      <alignment horizontal="center" vertical="center" wrapText="1"/>
    </xf>
    <xf numFmtId="0" fontId="23" fillId="0" borderId="0" xfId="49" applyFont="1" applyAlignment="1">
      <alignment horizontal="center" vertical="center" wrapText="1"/>
    </xf>
    <xf numFmtId="0" fontId="26" fillId="0" borderId="0" xfId="49" applyFont="1" applyAlignment="1">
      <alignment horizontal="center" vertical="center"/>
    </xf>
    <xf numFmtId="0" fontId="23" fillId="0" borderId="0" xfId="49" applyFont="1" applyAlignment="1">
      <alignment vertical="center"/>
    </xf>
    <xf numFmtId="0" fontId="17" fillId="0" borderId="45" xfId="49" applyFont="1" applyBorder="1" applyAlignment="1">
      <alignment horizontal="center" vertical="center" wrapText="1"/>
    </xf>
    <xf numFmtId="0" fontId="27" fillId="0" borderId="45" xfId="0" applyFont="1" applyFill="1" applyBorder="1" applyAlignment="1">
      <alignment horizontal="center" vertical="center" shrinkToFit="1"/>
    </xf>
    <xf numFmtId="0" fontId="28" fillId="0" borderId="45" xfId="0" applyFont="1" applyFill="1" applyBorder="1" applyAlignment="1">
      <alignment horizontal="center" vertical="center" shrinkToFit="1"/>
    </xf>
    <xf numFmtId="49" fontId="17" fillId="0" borderId="45" xfId="49" applyNumberFormat="1" applyFont="1" applyBorder="1" applyAlignment="1">
      <alignment horizontal="center" vertical="center" wrapText="1"/>
    </xf>
    <xf numFmtId="43" fontId="12" fillId="0" borderId="45" xfId="49" applyNumberFormat="1" applyFont="1" applyBorder="1" applyAlignment="1">
      <alignment horizontal="center" vertical="center" shrinkToFit="1"/>
    </xf>
    <xf numFmtId="0" fontId="29" fillId="0" borderId="46" xfId="0" applyFont="1" applyFill="1" applyBorder="1" applyAlignment="1">
      <alignment horizontal="left" vertical="center"/>
    </xf>
    <xf numFmtId="0" fontId="30" fillId="0" borderId="47" xfId="0" applyFont="1" applyFill="1" applyBorder="1" applyAlignment="1">
      <alignment horizontal="left" vertical="center"/>
    </xf>
    <xf numFmtId="0" fontId="30" fillId="0" borderId="48" xfId="0" applyFont="1" applyFill="1" applyBorder="1" applyAlignment="1">
      <alignment horizontal="left" vertical="center"/>
    </xf>
    <xf numFmtId="0" fontId="30" fillId="0" borderId="49" xfId="0" applyFont="1" applyFill="1" applyBorder="1" applyAlignment="1">
      <alignment horizontal="left" vertical="center"/>
    </xf>
    <xf numFmtId="0" fontId="30" fillId="0" borderId="50" xfId="0" applyFont="1" applyFill="1" applyBorder="1" applyAlignment="1">
      <alignment horizontal="left" vertical="center"/>
    </xf>
    <xf numFmtId="0" fontId="31" fillId="0" borderId="47" xfId="0" applyFont="1" applyFill="1" applyBorder="1" applyAlignment="1">
      <alignment horizontal="left" textRotation="255" shrinkToFit="1"/>
    </xf>
    <xf numFmtId="0" fontId="32" fillId="0" borderId="51" xfId="0" applyFont="1" applyFill="1" applyBorder="1" applyAlignment="1">
      <alignment horizontal="left" textRotation="255" shrinkToFit="1"/>
    </xf>
    <xf numFmtId="0" fontId="29" fillId="0" borderId="37" xfId="0" applyFont="1" applyFill="1" applyBorder="1" applyAlignment="1">
      <alignment vertical="center"/>
    </xf>
    <xf numFmtId="0" fontId="30" fillId="0" borderId="38" xfId="0" applyFont="1" applyFill="1" applyBorder="1" applyAlignment="1">
      <alignment vertical="center"/>
    </xf>
    <xf numFmtId="0" fontId="30" fillId="0" borderId="39" xfId="0" applyFont="1" applyFill="1" applyBorder="1" applyAlignment="1">
      <alignment vertical="center"/>
    </xf>
    <xf numFmtId="0" fontId="30" fillId="0" borderId="52" xfId="0" applyFont="1" applyFill="1" applyBorder="1" applyAlignment="1">
      <alignment vertical="center"/>
    </xf>
    <xf numFmtId="0" fontId="32" fillId="0" borderId="26" xfId="0" applyFont="1" applyFill="1" applyBorder="1" applyAlignment="1">
      <alignment horizontal="left" textRotation="255" shrinkToFit="1"/>
    </xf>
    <xf numFmtId="0" fontId="32" fillId="0" borderId="53" xfId="0" applyFont="1" applyFill="1" applyBorder="1" applyAlignment="1">
      <alignment horizontal="left" textRotation="255" shrinkToFit="1"/>
    </xf>
    <xf numFmtId="0" fontId="29" fillId="0" borderId="30" xfId="0" applyFont="1" applyFill="1" applyBorder="1" applyAlignment="1">
      <alignment horizontal="left" vertical="center"/>
    </xf>
    <xf numFmtId="0" fontId="29" fillId="0" borderId="43" xfId="0" applyFont="1" applyFill="1" applyBorder="1" applyAlignment="1">
      <alignment horizontal="left" vertical="center"/>
    </xf>
    <xf numFmtId="0" fontId="29" fillId="0" borderId="54" xfId="0" applyFont="1" applyFill="1" applyBorder="1" applyAlignment="1">
      <alignment horizontal="left" vertical="center"/>
    </xf>
    <xf numFmtId="0" fontId="32" fillId="0" borderId="31" xfId="0" applyFont="1" applyFill="1" applyBorder="1" applyAlignment="1">
      <alignment horizontal="left" textRotation="255" shrinkToFit="1"/>
    </xf>
    <xf numFmtId="0" fontId="32" fillId="0" borderId="32" xfId="0" applyFont="1" applyFill="1" applyBorder="1" applyAlignment="1">
      <alignment horizontal="left" textRotation="255" shrinkToFit="1"/>
    </xf>
    <xf numFmtId="0" fontId="8" fillId="0" borderId="28" xfId="0" applyFont="1" applyFill="1" applyBorder="1" applyAlignment="1">
      <alignment horizontal="center" vertical="center" shrinkToFit="1"/>
    </xf>
    <xf numFmtId="43" fontId="8" fillId="0" borderId="31" xfId="0" applyNumberFormat="1" applyFont="1" applyFill="1" applyBorder="1" applyAlignment="1">
      <alignment horizontal="center" vertical="center"/>
    </xf>
    <xf numFmtId="0" fontId="24" fillId="0" borderId="19" xfId="49" applyFont="1" applyBorder="1" applyAlignment="1">
      <alignment horizontal="center" vertical="center" wrapText="1" shrinkToFit="1"/>
    </xf>
    <xf numFmtId="0" fontId="8" fillId="0" borderId="33" xfId="49" applyFont="1" applyBorder="1" applyAlignment="1">
      <alignment horizontal="center" vertical="center" wrapText="1" shrinkToFit="1"/>
    </xf>
    <xf numFmtId="0" fontId="33" fillId="0" borderId="34" xfId="49" applyFont="1" applyBorder="1" applyAlignment="1">
      <alignment horizontal="center" vertical="center" wrapText="1" shrinkToFit="1"/>
    </xf>
    <xf numFmtId="0" fontId="33" fillId="0" borderId="35" xfId="49" applyFont="1" applyBorder="1" applyAlignment="1">
      <alignment horizontal="center" vertical="center" shrinkToFit="1"/>
    </xf>
    <xf numFmtId="0" fontId="33" fillId="0" borderId="36" xfId="49" applyFont="1" applyBorder="1" applyAlignment="1">
      <alignment horizontal="center" vertical="center" shrinkToFit="1"/>
    </xf>
    <xf numFmtId="0" fontId="24" fillId="0" borderId="37" xfId="49" applyFont="1" applyBorder="1" applyAlignment="1">
      <alignment horizontal="center" vertical="center" wrapText="1" shrinkToFit="1"/>
    </xf>
    <xf numFmtId="0" fontId="8" fillId="0" borderId="26" xfId="49" applyFont="1" applyBorder="1" applyAlignment="1">
      <alignment horizontal="center" vertical="center" wrapText="1" shrinkToFit="1"/>
    </xf>
    <xf numFmtId="0" fontId="33" fillId="0" borderId="38" xfId="49" applyFont="1" applyBorder="1" applyAlignment="1">
      <alignment horizontal="center" vertical="center" shrinkToFit="1"/>
    </xf>
    <xf numFmtId="0" fontId="33" fillId="0" borderId="39" xfId="49" applyFont="1" applyBorder="1" applyAlignment="1">
      <alignment horizontal="center" vertical="center" shrinkToFit="1"/>
    </xf>
    <xf numFmtId="0" fontId="33" fillId="0" borderId="40" xfId="49" applyFont="1" applyBorder="1" applyAlignment="1">
      <alignment horizontal="center" vertical="center" shrinkToFit="1"/>
    </xf>
    <xf numFmtId="0" fontId="24" fillId="0" borderId="41" xfId="49" applyFont="1" applyBorder="1" applyAlignment="1">
      <alignment horizontal="center" vertical="center" wrapText="1" shrinkToFit="1"/>
    </xf>
    <xf numFmtId="0" fontId="8" fillId="0" borderId="31" xfId="49" applyFont="1" applyBorder="1" applyAlignment="1">
      <alignment horizontal="center" vertical="center" wrapText="1" shrinkToFit="1"/>
    </xf>
    <xf numFmtId="49" fontId="33" fillId="0" borderId="42" xfId="49" applyNumberFormat="1" applyFont="1" applyBorder="1" applyAlignment="1">
      <alignment horizontal="center" vertical="center" shrinkToFit="1"/>
    </xf>
    <xf numFmtId="49" fontId="33" fillId="0" borderId="43" xfId="49" applyNumberFormat="1" applyFont="1" applyBorder="1" applyAlignment="1">
      <alignment horizontal="center" vertical="center" shrinkToFit="1"/>
    </xf>
    <xf numFmtId="49" fontId="33" fillId="0" borderId="44" xfId="49" applyNumberFormat="1" applyFont="1" applyBorder="1" applyAlignment="1">
      <alignment horizontal="center" vertical="center" shrinkToFit="1"/>
    </xf>
    <xf numFmtId="0" fontId="26" fillId="0" borderId="55" xfId="49" applyFont="1" applyBorder="1" applyAlignment="1">
      <alignment horizontal="center" vertical="center" wrapText="1"/>
    </xf>
    <xf numFmtId="0" fontId="26" fillId="0" borderId="56" xfId="49" applyFont="1" applyBorder="1" applyAlignment="1">
      <alignment horizontal="center" vertical="center" wrapText="1"/>
    </xf>
    <xf numFmtId="43" fontId="12" fillId="0" borderId="56" xfId="49" applyNumberFormat="1" applyFont="1" applyBorder="1" applyAlignment="1">
      <alignment horizontal="center" vertical="center" wrapText="1"/>
    </xf>
    <xf numFmtId="0" fontId="26" fillId="0" borderId="56" xfId="49" applyFont="1" applyBorder="1" applyAlignment="1">
      <alignment horizontal="center" vertical="center"/>
    </xf>
    <xf numFmtId="43" fontId="23" fillId="0" borderId="57" xfId="49" applyNumberFormat="1" applyFont="1" applyBorder="1" applyAlignment="1">
      <alignment vertical="center"/>
    </xf>
    <xf numFmtId="0" fontId="32" fillId="0" borderId="47" xfId="0" applyFont="1" applyFill="1" applyBorder="1" applyAlignment="1">
      <alignment horizontal="left" textRotation="255" shrinkToFit="1"/>
    </xf>
    <xf numFmtId="0" fontId="0" fillId="0" borderId="0" xfId="0" applyFont="1" applyFill="1" applyAlignment="1"/>
    <xf numFmtId="0" fontId="34" fillId="0" borderId="58" xfId="0" applyFont="1" applyFill="1" applyBorder="1" applyAlignment="1">
      <alignment horizontal="center" vertical="center"/>
    </xf>
    <xf numFmtId="0" fontId="35" fillId="0" borderId="59" xfId="0" applyFont="1" applyFill="1" applyBorder="1" applyAlignment="1"/>
    <xf numFmtId="0" fontId="35" fillId="0" borderId="60" xfId="0" applyFont="1" applyFill="1" applyBorder="1" applyAlignment="1"/>
    <xf numFmtId="0" fontId="13" fillId="0" borderId="10" xfId="0" applyFont="1" applyFill="1" applyBorder="1" applyAlignment="1">
      <alignment horizontal="left" vertical="center"/>
    </xf>
    <xf numFmtId="0" fontId="36" fillId="0" borderId="12" xfId="0" applyFont="1" applyFill="1" applyBorder="1" applyAlignment="1"/>
    <xf numFmtId="0" fontId="13" fillId="0" borderId="12" xfId="0" applyFont="1" applyFill="1" applyBorder="1" applyAlignment="1">
      <alignment horizontal="left" vertical="center"/>
    </xf>
    <xf numFmtId="0" fontId="36" fillId="0" borderId="61" xfId="0" applyFont="1" applyFill="1" applyBorder="1" applyAlignment="1"/>
    <xf numFmtId="0" fontId="13" fillId="0" borderId="1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6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58" fontId="13" fillId="0" borderId="12" xfId="0" applyNumberFormat="1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61" xfId="0" applyFont="1" applyFill="1" applyBorder="1" applyAlignment="1">
      <alignment horizontal="center" vertical="center"/>
    </xf>
    <xf numFmtId="0" fontId="13" fillId="0" borderId="12" xfId="0" applyNumberFormat="1" applyFont="1" applyFill="1" applyBorder="1" applyAlignment="1">
      <alignment horizontal="center" vertical="center"/>
    </xf>
    <xf numFmtId="0" fontId="25" fillId="0" borderId="12" xfId="0" applyNumberFormat="1" applyFont="1" applyFill="1" applyBorder="1" applyAlignment="1">
      <alignment horizontal="center" vertical="center"/>
    </xf>
    <xf numFmtId="58" fontId="25" fillId="0" borderId="12" xfId="0" applyNumberFormat="1" applyFont="1" applyFill="1" applyBorder="1" applyAlignment="1">
      <alignment horizontal="center" vertical="center"/>
    </xf>
    <xf numFmtId="0" fontId="37" fillId="0" borderId="12" xfId="0" applyFont="1" applyFill="1" applyBorder="1" applyAlignment="1">
      <alignment horizontal="center" vertical="center"/>
    </xf>
    <xf numFmtId="0" fontId="37" fillId="0" borderId="61" xfId="0" applyFont="1" applyFill="1" applyBorder="1" applyAlignment="1">
      <alignment horizontal="center" vertical="center"/>
    </xf>
    <xf numFmtId="0" fontId="38" fillId="0" borderId="12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right" vertical="center"/>
    </xf>
    <xf numFmtId="0" fontId="39" fillId="0" borderId="12" xfId="0" applyFont="1" applyFill="1" applyBorder="1" applyAlignment="1"/>
    <xf numFmtId="0" fontId="35" fillId="0" borderId="62" xfId="0" applyFont="1" applyFill="1" applyBorder="1" applyAlignment="1">
      <alignment horizontal="center"/>
    </xf>
    <xf numFmtId="0" fontId="35" fillId="0" borderId="63" xfId="0" applyFont="1" applyFill="1" applyBorder="1" applyAlignment="1">
      <alignment horizontal="center"/>
    </xf>
    <xf numFmtId="0" fontId="0" fillId="0" borderId="61" xfId="0" applyFont="1" applyFill="1" applyBorder="1" applyAlignment="1"/>
    <xf numFmtId="0" fontId="14" fillId="0" borderId="64" xfId="0" applyFont="1" applyFill="1" applyBorder="1" applyAlignment="1">
      <alignment horizontal="right" vertical="center"/>
    </xf>
    <xf numFmtId="0" fontId="39" fillId="0" borderId="65" xfId="0" applyFont="1" applyFill="1" applyBorder="1" applyAlignment="1"/>
    <xf numFmtId="0" fontId="35" fillId="0" borderId="66" xfId="0" applyFont="1" applyFill="1" applyBorder="1" applyAlignment="1">
      <alignment horizontal="center"/>
    </xf>
    <xf numFmtId="0" fontId="35" fillId="0" borderId="67" xfId="0" applyFont="1" applyFill="1" applyBorder="1" applyAlignment="1">
      <alignment horizontal="center"/>
    </xf>
    <xf numFmtId="0" fontId="0" fillId="0" borderId="68" xfId="0" applyFont="1" applyFill="1" applyBorder="1" applyAlignment="1"/>
    <xf numFmtId="0" fontId="40" fillId="0" borderId="0" xfId="0" applyFont="1" applyAlignment="1"/>
    <xf numFmtId="43" fontId="40" fillId="0" borderId="0" xfId="0" applyNumberFormat="1" applyFont="1" applyAlignment="1"/>
    <xf numFmtId="0" fontId="41" fillId="0" borderId="0" xfId="0" applyFont="1" applyFill="1" applyAlignment="1">
      <alignment horizontal="center" vertical="center"/>
    </xf>
    <xf numFmtId="43" fontId="41" fillId="0" borderId="0" xfId="0" applyNumberFormat="1" applyFont="1" applyFill="1" applyAlignment="1">
      <alignment horizontal="center" vertical="center"/>
    </xf>
    <xf numFmtId="0" fontId="42" fillId="0" borderId="0" xfId="0" applyFont="1" applyFill="1" applyAlignment="1">
      <alignment horizontal="left" vertical="center"/>
    </xf>
    <xf numFmtId="43" fontId="42" fillId="0" borderId="0" xfId="0" applyNumberFormat="1" applyFont="1" applyFill="1" applyAlignment="1">
      <alignment horizontal="left" vertical="center"/>
    </xf>
    <xf numFmtId="0" fontId="43" fillId="0" borderId="12" xfId="52" applyFont="1" applyFill="1" applyBorder="1" applyAlignment="1">
      <alignment horizontal="center" vertical="center"/>
    </xf>
    <xf numFmtId="0" fontId="44" fillId="0" borderId="12" xfId="0" applyFont="1" applyFill="1" applyBorder="1" applyAlignment="1">
      <alignment horizontal="center" vertical="center"/>
    </xf>
    <xf numFmtId="43" fontId="44" fillId="0" borderId="12" xfId="0" applyNumberFormat="1" applyFont="1" applyFill="1" applyBorder="1" applyAlignment="1">
      <alignment horizontal="center" vertical="center" wrapText="1"/>
    </xf>
    <xf numFmtId="0" fontId="45" fillId="0" borderId="12" xfId="52" applyFont="1" applyFill="1" applyBorder="1" applyAlignment="1">
      <alignment horizontal="center" vertical="center"/>
    </xf>
    <xf numFmtId="49" fontId="39" fillId="0" borderId="12" xfId="0" applyNumberFormat="1" applyFont="1" applyFill="1" applyBorder="1" applyAlignment="1">
      <alignment horizontal="center" vertical="center"/>
    </xf>
    <xf numFmtId="0" fontId="39" fillId="0" borderId="12" xfId="0" applyNumberFormat="1" applyFont="1" applyFill="1" applyBorder="1" applyAlignment="1">
      <alignment horizontal="center" vertical="center" wrapText="1"/>
    </xf>
    <xf numFmtId="0" fontId="39" fillId="0" borderId="12" xfId="0" applyNumberFormat="1" applyFont="1" applyFill="1" applyBorder="1" applyAlignment="1">
      <alignment horizontal="center" vertical="center"/>
    </xf>
    <xf numFmtId="49" fontId="46" fillId="0" borderId="12" xfId="0" applyNumberFormat="1" applyFont="1" applyFill="1" applyBorder="1" applyAlignment="1">
      <alignment horizontal="center" vertical="center"/>
    </xf>
    <xf numFmtId="4" fontId="47" fillId="0" borderId="12" xfId="0" applyNumberFormat="1" applyFont="1" applyFill="1" applyBorder="1" applyAlignment="1">
      <alignment horizontal="center" vertical="center"/>
    </xf>
    <xf numFmtId="0" fontId="47" fillId="0" borderId="12" xfId="0" applyNumberFormat="1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 wrapText="1"/>
    </xf>
    <xf numFmtId="0" fontId="48" fillId="0" borderId="69" xfId="0" applyFont="1" applyFill="1" applyBorder="1" applyAlignment="1">
      <alignment horizontal="center" vertical="center" wrapText="1"/>
    </xf>
    <xf numFmtId="0" fontId="38" fillId="0" borderId="69" xfId="0" applyFont="1" applyFill="1" applyBorder="1" applyAlignment="1">
      <alignment horizontal="center" vertical="center" wrapText="1"/>
    </xf>
    <xf numFmtId="0" fontId="49" fillId="0" borderId="62" xfId="52" applyFont="1" applyFill="1" applyBorder="1" applyAlignment="1">
      <alignment horizontal="center" vertical="center"/>
    </xf>
    <xf numFmtId="0" fontId="49" fillId="0" borderId="70" xfId="52" applyFont="1" applyFill="1" applyBorder="1" applyAlignment="1">
      <alignment horizontal="center" vertical="center"/>
    </xf>
    <xf numFmtId="0" fontId="49" fillId="0" borderId="63" xfId="52" applyFont="1" applyFill="1" applyBorder="1" applyAlignment="1">
      <alignment horizontal="center" vertical="center"/>
    </xf>
    <xf numFmtId="4" fontId="50" fillId="0" borderId="12" xfId="0" applyNumberFormat="1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43" fontId="40" fillId="0" borderId="0" xfId="0" applyNumberFormat="1" applyFont="1" applyAlignment="1">
      <alignment horizontal="center"/>
    </xf>
    <xf numFmtId="0" fontId="40" fillId="7" borderId="0" xfId="0" applyFont="1" applyFill="1" applyAlignment="1"/>
    <xf numFmtId="0" fontId="41" fillId="0" borderId="0" xfId="0" applyFont="1" applyAlignment="1">
      <alignment horizontal="center" vertical="center"/>
    </xf>
    <xf numFmtId="43" fontId="41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43" fontId="42" fillId="0" borderId="0" xfId="0" applyNumberFormat="1" applyFont="1" applyAlignment="1">
      <alignment horizontal="left" vertical="center"/>
    </xf>
    <xf numFmtId="0" fontId="43" fillId="8" borderId="12" xfId="52" applyFont="1" applyFill="1" applyBorder="1" applyAlignment="1">
      <alignment horizontal="center" vertical="center"/>
    </xf>
    <xf numFmtId="0" fontId="44" fillId="8" borderId="12" xfId="0" applyFont="1" applyFill="1" applyBorder="1" applyAlignment="1">
      <alignment horizontal="center" vertical="center"/>
    </xf>
    <xf numFmtId="43" fontId="44" fillId="8" borderId="12" xfId="0" applyNumberFormat="1" applyFont="1" applyFill="1" applyBorder="1" applyAlignment="1">
      <alignment horizontal="center" vertical="center" wrapText="1"/>
    </xf>
    <xf numFmtId="0" fontId="45" fillId="0" borderId="12" xfId="52" applyFont="1" applyBorder="1" applyAlignment="1">
      <alignment horizontal="center" vertical="center"/>
    </xf>
    <xf numFmtId="0" fontId="39" fillId="9" borderId="12" xfId="0" applyNumberFormat="1" applyFont="1" applyFill="1" applyBorder="1" applyAlignment="1">
      <alignment horizontal="center" vertical="center"/>
    </xf>
    <xf numFmtId="0" fontId="39" fillId="9" borderId="12" xfId="0" applyNumberFormat="1" applyFont="1" applyFill="1" applyBorder="1" applyAlignment="1">
      <alignment horizontal="center" vertical="center" wrapText="1"/>
    </xf>
    <xf numFmtId="4" fontId="47" fillId="0" borderId="12" xfId="0" applyNumberFormat="1" applyFont="1" applyBorder="1" applyAlignment="1">
      <alignment horizontal="center" vertical="center"/>
    </xf>
    <xf numFmtId="0" fontId="47" fillId="0" borderId="12" xfId="0" applyNumberFormat="1" applyFont="1" applyBorder="1" applyAlignment="1">
      <alignment horizontal="center" vertical="center"/>
    </xf>
    <xf numFmtId="0" fontId="47" fillId="10" borderId="12" xfId="0" applyFont="1" applyFill="1" applyBorder="1" applyAlignment="1">
      <alignment horizontal="center" vertical="center" wrapText="1"/>
    </xf>
    <xf numFmtId="49" fontId="39" fillId="9" borderId="12" xfId="0" applyNumberFormat="1" applyFont="1" applyFill="1" applyBorder="1" applyAlignment="1">
      <alignment horizontal="center" vertical="center"/>
    </xf>
    <xf numFmtId="0" fontId="45" fillId="7" borderId="12" xfId="52" applyFont="1" applyFill="1" applyBorder="1" applyAlignment="1">
      <alignment horizontal="center" vertical="center"/>
    </xf>
    <xf numFmtId="49" fontId="39" fillId="7" borderId="12" xfId="0" applyNumberFormat="1" applyFont="1" applyFill="1" applyBorder="1" applyAlignment="1">
      <alignment horizontal="center" vertical="center"/>
    </xf>
    <xf numFmtId="0" fontId="39" fillId="7" borderId="12" xfId="0" applyNumberFormat="1" applyFont="1" applyFill="1" applyBorder="1" applyAlignment="1">
      <alignment horizontal="center" vertical="center" wrapText="1"/>
    </xf>
    <xf numFmtId="0" fontId="39" fillId="7" borderId="12" xfId="0" applyNumberFormat="1" applyFont="1" applyFill="1" applyBorder="1" applyAlignment="1">
      <alignment horizontal="center" vertical="center"/>
    </xf>
    <xf numFmtId="4" fontId="47" fillId="7" borderId="12" xfId="0" applyNumberFormat="1" applyFont="1" applyFill="1" applyBorder="1" applyAlignment="1">
      <alignment horizontal="center" vertical="center"/>
    </xf>
    <xf numFmtId="0" fontId="47" fillId="7" borderId="12" xfId="0" applyNumberFormat="1" applyFont="1" applyFill="1" applyBorder="1" applyAlignment="1">
      <alignment horizontal="center" vertical="center"/>
    </xf>
    <xf numFmtId="0" fontId="47" fillId="7" borderId="12" xfId="0" applyFont="1" applyFill="1" applyBorder="1" applyAlignment="1">
      <alignment horizontal="center" vertical="center" wrapText="1"/>
    </xf>
    <xf numFmtId="49" fontId="39" fillId="7" borderId="12" xfId="0" applyNumberFormat="1" applyFont="1" applyFill="1" applyBorder="1" applyAlignment="1">
      <alignment horizontal="center" vertical="center" wrapText="1"/>
    </xf>
    <xf numFmtId="0" fontId="49" fillId="0" borderId="62" xfId="52" applyFont="1" applyBorder="1" applyAlignment="1">
      <alignment horizontal="center" vertical="center"/>
    </xf>
    <xf numFmtId="0" fontId="49" fillId="0" borderId="70" xfId="52" applyFont="1" applyBorder="1" applyAlignment="1">
      <alignment horizontal="center" vertical="center"/>
    </xf>
    <xf numFmtId="0" fontId="49" fillId="0" borderId="63" xfId="52" applyFont="1" applyBorder="1" applyAlignment="1">
      <alignment horizontal="center" vertical="center"/>
    </xf>
    <xf numFmtId="4" fontId="50" fillId="0" borderId="12" xfId="0" applyNumberFormat="1" applyFont="1" applyBorder="1" applyAlignment="1">
      <alignment horizontal="center" vertical="center"/>
    </xf>
    <xf numFmtId="0" fontId="47" fillId="0" borderId="12" xfId="0" applyFont="1" applyBorder="1" applyAlignment="1">
      <alignment horizontal="center"/>
    </xf>
    <xf numFmtId="0" fontId="6" fillId="0" borderId="71" xfId="50" applyNumberFormat="1" applyFont="1" applyFill="1" applyBorder="1" applyAlignment="1">
      <alignment horizontal="center" vertical="center" wrapText="1"/>
    </xf>
    <xf numFmtId="177" fontId="3" fillId="4" borderId="12" xfId="5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0" fontId="52" fillId="9" borderId="0" xfId="0" applyFont="1" applyFill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0" fontId="53" fillId="0" borderId="0" xfId="0" applyFont="1" applyFill="1" applyAlignment="1">
      <alignment vertical="center"/>
    </xf>
    <xf numFmtId="179" fontId="53" fillId="0" borderId="0" xfId="0" applyNumberFormat="1" applyFont="1" applyFill="1" applyAlignment="1">
      <alignment horizontal="center" vertical="center"/>
    </xf>
    <xf numFmtId="43" fontId="53" fillId="0" borderId="0" xfId="0" applyNumberFormat="1" applyFont="1" applyFill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53" fillId="0" borderId="62" xfId="0" applyFont="1" applyFill="1" applyBorder="1" applyAlignment="1">
      <alignment horizontal="center" vertical="center"/>
    </xf>
    <xf numFmtId="0" fontId="53" fillId="0" borderId="70" xfId="0" applyFont="1" applyFill="1" applyBorder="1" applyAlignment="1">
      <alignment horizontal="center" vertical="center"/>
    </xf>
    <xf numFmtId="0" fontId="53" fillId="0" borderId="63" xfId="0" applyFont="1" applyFill="1" applyBorder="1" applyAlignment="1">
      <alignment horizontal="center" vertical="center"/>
    </xf>
    <xf numFmtId="0" fontId="54" fillId="11" borderId="12" xfId="0" applyFont="1" applyFill="1" applyBorder="1" applyAlignment="1">
      <alignment horizontal="center" vertical="center"/>
    </xf>
    <xf numFmtId="0" fontId="54" fillId="11" borderId="12" xfId="0" applyFont="1" applyFill="1" applyBorder="1" applyAlignment="1">
      <alignment vertical="center"/>
    </xf>
    <xf numFmtId="179" fontId="54" fillId="11" borderId="12" xfId="0" applyNumberFormat="1" applyFont="1" applyFill="1" applyBorder="1" applyAlignment="1">
      <alignment horizontal="center" vertical="center"/>
    </xf>
    <xf numFmtId="43" fontId="54" fillId="11" borderId="12" xfId="0" applyNumberFormat="1" applyFont="1" applyFill="1" applyBorder="1" applyAlignment="1">
      <alignment horizontal="center" vertical="center"/>
    </xf>
    <xf numFmtId="0" fontId="53" fillId="9" borderId="8" xfId="0" applyFont="1" applyFill="1" applyBorder="1" applyAlignment="1">
      <alignment horizontal="center" vertical="center"/>
    </xf>
    <xf numFmtId="0" fontId="53" fillId="9" borderId="12" xfId="0" applyFont="1" applyFill="1" applyBorder="1" applyAlignment="1">
      <alignment horizontal="center" vertical="center"/>
    </xf>
    <xf numFmtId="0" fontId="53" fillId="9" borderId="12" xfId="0" applyFont="1" applyFill="1" applyBorder="1" applyAlignment="1">
      <alignment vertical="center"/>
    </xf>
    <xf numFmtId="179" fontId="53" fillId="9" borderId="12" xfId="0" applyNumberFormat="1" applyFont="1" applyFill="1" applyBorder="1" applyAlignment="1">
      <alignment horizontal="center" vertical="center"/>
    </xf>
    <xf numFmtId="43" fontId="53" fillId="9" borderId="12" xfId="0" applyNumberFormat="1" applyFont="1" applyFill="1" applyBorder="1" applyAlignment="1">
      <alignment horizontal="center" vertical="center"/>
    </xf>
    <xf numFmtId="180" fontId="53" fillId="9" borderId="12" xfId="1" applyNumberFormat="1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/>
    </xf>
    <xf numFmtId="0" fontId="53" fillId="9" borderId="12" xfId="0" applyFont="1" applyFill="1" applyBorder="1" applyAlignment="1">
      <alignment vertical="center" wrapText="1"/>
    </xf>
    <xf numFmtId="0" fontId="53" fillId="12" borderId="12" xfId="0" applyFont="1" applyFill="1" applyBorder="1" applyAlignment="1">
      <alignment horizontal="center" vertical="center"/>
    </xf>
    <xf numFmtId="0" fontId="53" fillId="12" borderId="12" xfId="0" applyFont="1" applyFill="1" applyBorder="1" applyAlignment="1">
      <alignment vertical="center"/>
    </xf>
    <xf numFmtId="179" fontId="53" fillId="12" borderId="12" xfId="0" applyNumberFormat="1" applyFont="1" applyFill="1" applyBorder="1" applyAlignment="1">
      <alignment horizontal="center" vertical="center"/>
    </xf>
    <xf numFmtId="43" fontId="53" fillId="12" borderId="12" xfId="0" applyNumberFormat="1" applyFont="1" applyFill="1" applyBorder="1" applyAlignment="1">
      <alignment horizontal="center" vertical="center"/>
    </xf>
    <xf numFmtId="180" fontId="53" fillId="12" borderId="12" xfId="1" applyNumberFormat="1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vertical="center"/>
    </xf>
    <xf numFmtId="0" fontId="56" fillId="0" borderId="0" xfId="0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vertical="center"/>
    </xf>
    <xf numFmtId="0" fontId="57" fillId="0" borderId="12" xfId="0" applyFont="1" applyFill="1" applyBorder="1" applyAlignment="1">
      <alignment horizontal="center" vertical="center"/>
    </xf>
    <xf numFmtId="0" fontId="55" fillId="0" borderId="12" xfId="0" applyFont="1" applyFill="1" applyBorder="1" applyAlignment="1">
      <alignment horizontal="center" vertical="center"/>
    </xf>
    <xf numFmtId="31" fontId="55" fillId="0" borderId="12" xfId="0" applyNumberFormat="1" applyFont="1" applyFill="1" applyBorder="1" applyAlignment="1">
      <alignment horizontal="center" vertical="center"/>
    </xf>
    <xf numFmtId="177" fontId="55" fillId="0" borderId="12" xfId="0" applyNumberFormat="1" applyFont="1" applyFill="1" applyBorder="1" applyAlignment="1">
      <alignment horizontal="center" vertical="center" wrapText="1"/>
    </xf>
    <xf numFmtId="181" fontId="55" fillId="0" borderId="12" xfId="0" applyNumberFormat="1" applyFont="1" applyFill="1" applyBorder="1" applyAlignment="1">
      <alignment horizontal="center" vertical="center"/>
    </xf>
    <xf numFmtId="0" fontId="55" fillId="0" borderId="12" xfId="0" applyFont="1" applyFill="1" applyBorder="1" applyAlignment="1">
      <alignment horizontal="right" vertical="center"/>
    </xf>
    <xf numFmtId="0" fontId="55" fillId="0" borderId="70" xfId="0" applyFont="1" applyFill="1" applyBorder="1" applyAlignment="1">
      <alignment horizontal="left" vertical="center"/>
    </xf>
    <xf numFmtId="0" fontId="55" fillId="0" borderId="63" xfId="0" applyFont="1" applyFill="1" applyBorder="1" applyAlignment="1">
      <alignment horizontal="left" vertical="center"/>
    </xf>
    <xf numFmtId="0" fontId="55" fillId="0" borderId="62" xfId="0" applyFont="1" applyFill="1" applyBorder="1" applyAlignment="1">
      <alignment horizontal="center" vertical="center"/>
    </xf>
    <xf numFmtId="0" fontId="55" fillId="0" borderId="70" xfId="0" applyFont="1" applyFill="1" applyBorder="1" applyAlignment="1">
      <alignment horizontal="center" vertical="center"/>
    </xf>
    <xf numFmtId="0" fontId="55" fillId="0" borderId="63" xfId="0" applyFont="1" applyFill="1" applyBorder="1" applyAlignment="1">
      <alignment horizontal="center" vertical="center"/>
    </xf>
    <xf numFmtId="0" fontId="55" fillId="0" borderId="62" xfId="0" applyFont="1" applyFill="1" applyBorder="1" applyAlignment="1">
      <alignment horizontal="center" vertical="center" wrapText="1"/>
    </xf>
    <xf numFmtId="0" fontId="55" fillId="0" borderId="11" xfId="0" applyFont="1" applyFill="1" applyBorder="1" applyAlignment="1">
      <alignment horizontal="left" vertical="center"/>
    </xf>
    <xf numFmtId="0" fontId="55" fillId="0" borderId="1" xfId="0" applyFont="1" applyFill="1" applyBorder="1" applyAlignment="1">
      <alignment horizontal="center" vertical="center"/>
    </xf>
    <xf numFmtId="0" fontId="55" fillId="0" borderId="2" xfId="0" applyFont="1" applyFill="1" applyBorder="1" applyAlignment="1">
      <alignment horizontal="center" vertical="center"/>
    </xf>
    <xf numFmtId="0" fontId="55" fillId="0" borderId="3" xfId="0" applyFont="1" applyFill="1" applyBorder="1" applyAlignment="1">
      <alignment horizontal="center" vertical="center"/>
    </xf>
    <xf numFmtId="0" fontId="55" fillId="0" borderId="11" xfId="0" applyFont="1" applyFill="1" applyBorder="1" applyAlignment="1">
      <alignment horizontal="left" vertical="center" textRotation="255"/>
    </xf>
    <xf numFmtId="0" fontId="55" fillId="0" borderId="8" xfId="0" applyFont="1" applyFill="1" applyBorder="1" applyAlignment="1">
      <alignment horizontal="left" vertical="center"/>
    </xf>
    <xf numFmtId="0" fontId="55" fillId="0" borderId="4" xfId="0" applyFont="1" applyFill="1" applyBorder="1" applyAlignment="1">
      <alignment horizontal="center" vertical="center"/>
    </xf>
    <xf numFmtId="0" fontId="55" fillId="0" borderId="5" xfId="0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center" vertical="center"/>
    </xf>
    <xf numFmtId="0" fontId="55" fillId="0" borderId="72" xfId="0" applyFont="1" applyFill="1" applyBorder="1" applyAlignment="1">
      <alignment horizontal="left" vertical="center" textRotation="255"/>
    </xf>
    <xf numFmtId="0" fontId="55" fillId="0" borderId="12" xfId="0" applyFont="1" applyFill="1" applyBorder="1" applyAlignment="1">
      <alignment vertical="center"/>
    </xf>
    <xf numFmtId="0" fontId="55" fillId="0" borderId="8" xfId="0" applyFont="1" applyFill="1" applyBorder="1" applyAlignment="1">
      <alignment horizontal="left" vertical="center" textRotation="255"/>
    </xf>
    <xf numFmtId="0" fontId="58" fillId="0" borderId="34" xfId="49" applyFont="1" applyBorder="1" applyAlignment="1">
      <alignment horizontal="center" vertical="center" wrapText="1" shrinkToFit="1"/>
    </xf>
    <xf numFmtId="0" fontId="58" fillId="0" borderId="35" xfId="49" applyFont="1" applyBorder="1" applyAlignment="1">
      <alignment horizontal="center" vertical="center" shrinkToFit="1"/>
    </xf>
    <xf numFmtId="0" fontId="58" fillId="0" borderId="36" xfId="49" applyFont="1" applyBorder="1" applyAlignment="1">
      <alignment horizontal="center" vertical="center" shrinkToFit="1"/>
    </xf>
    <xf numFmtId="0" fontId="58" fillId="0" borderId="38" xfId="49" applyFont="1" applyBorder="1" applyAlignment="1">
      <alignment horizontal="center" vertical="center" shrinkToFit="1"/>
    </xf>
    <xf numFmtId="0" fontId="58" fillId="0" borderId="39" xfId="49" applyFont="1" applyBorder="1" applyAlignment="1">
      <alignment horizontal="center" vertical="center" shrinkToFit="1"/>
    </xf>
    <xf numFmtId="0" fontId="58" fillId="0" borderId="40" xfId="49" applyFont="1" applyBorder="1" applyAlignment="1">
      <alignment horizontal="center" vertical="center" shrinkToFit="1"/>
    </xf>
    <xf numFmtId="49" fontId="58" fillId="0" borderId="42" xfId="49" applyNumberFormat="1" applyFont="1" applyBorder="1" applyAlignment="1">
      <alignment horizontal="center" vertical="center" shrinkToFit="1"/>
    </xf>
    <xf numFmtId="49" fontId="58" fillId="0" borderId="43" xfId="49" applyNumberFormat="1" applyFont="1" applyBorder="1" applyAlignment="1">
      <alignment horizontal="center" vertical="center" shrinkToFit="1"/>
    </xf>
    <xf numFmtId="49" fontId="58" fillId="0" borderId="44" xfId="49" applyNumberFormat="1" applyFont="1" applyBorder="1" applyAlignment="1">
      <alignment horizontal="center" vertical="center" shrinkToFit="1"/>
    </xf>
    <xf numFmtId="0" fontId="24" fillId="0" borderId="38" xfId="49" applyFont="1" applyBorder="1" applyAlignment="1" quotePrefix="1">
      <alignment horizontal="center" vertical="center" wrapText="1" shrinkToFit="1"/>
    </xf>
    <xf numFmtId="0" fontId="55" fillId="0" borderId="6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审批单JQ" xfId="49"/>
    <cellStyle name="常规 3" xfId="50"/>
    <cellStyle name="常规_byyzf帐040216" xfId="51"/>
    <cellStyle name="常规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3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541655</xdr:colOff>
      <xdr:row>3</xdr:row>
      <xdr:rowOff>120650</xdr:rowOff>
    </xdr:from>
    <xdr:to>
      <xdr:col>8</xdr:col>
      <xdr:colOff>1209675</xdr:colOff>
      <xdr:row>5</xdr:row>
      <xdr:rowOff>146050</xdr:rowOff>
    </xdr:to>
    <xdr:pic>
      <xdr:nvPicPr>
        <xdr:cNvPr id="6" name="图片 5" descr="微信图片_20260528185941_379_1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96935" y="979170"/>
          <a:ext cx="668020" cy="889000"/>
        </a:xfrm>
        <a:prstGeom prst="rect">
          <a:avLst/>
        </a:prstGeom>
      </xdr:spPr>
    </xdr:pic>
    <xdr:clientData/>
  </xdr:twoCellAnchor>
  <xdr:twoCellAnchor editAs="oneCell">
    <xdr:from>
      <xdr:col>8</xdr:col>
      <xdr:colOff>71120</xdr:colOff>
      <xdr:row>8</xdr:row>
      <xdr:rowOff>47625</xdr:rowOff>
    </xdr:from>
    <xdr:to>
      <xdr:col>8</xdr:col>
      <xdr:colOff>1731645</xdr:colOff>
      <xdr:row>10</xdr:row>
      <xdr:rowOff>145415</xdr:rowOff>
    </xdr:to>
    <xdr:pic>
      <xdr:nvPicPr>
        <xdr:cNvPr id="7" name="图片 6" descr="2e3622f9bce58cfaa63c7b73117416d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026400" y="3065145"/>
          <a:ext cx="1660525" cy="961390"/>
        </a:xfrm>
        <a:prstGeom prst="rect">
          <a:avLst/>
        </a:prstGeom>
      </xdr:spPr>
    </xdr:pic>
    <xdr:clientData/>
  </xdr:twoCellAnchor>
  <xdr:twoCellAnchor>
    <xdr:from>
      <xdr:col>8</xdr:col>
      <xdr:colOff>384175</xdr:colOff>
      <xdr:row>17</xdr:row>
      <xdr:rowOff>100330</xdr:rowOff>
    </xdr:from>
    <xdr:to>
      <xdr:col>8</xdr:col>
      <xdr:colOff>1321435</xdr:colOff>
      <xdr:row>17</xdr:row>
      <xdr:rowOff>640080</xdr:rowOff>
    </xdr:to>
    <xdr:pic>
      <xdr:nvPicPr>
        <xdr:cNvPr id="8" name="图片 7" descr="IMG_063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339455" y="7004050"/>
          <a:ext cx="937260" cy="539750"/>
        </a:xfrm>
        <a:prstGeom prst="rect">
          <a:avLst/>
        </a:prstGeom>
      </xdr:spPr>
    </xdr:pic>
    <xdr:clientData/>
  </xdr:twoCellAnchor>
  <xdr:twoCellAnchor>
    <xdr:from>
      <xdr:col>8</xdr:col>
      <xdr:colOff>414020</xdr:colOff>
      <xdr:row>18</xdr:row>
      <xdr:rowOff>74295</xdr:rowOff>
    </xdr:from>
    <xdr:to>
      <xdr:col>8</xdr:col>
      <xdr:colOff>1240155</xdr:colOff>
      <xdr:row>18</xdr:row>
      <xdr:rowOff>652780</xdr:rowOff>
    </xdr:to>
    <xdr:pic>
      <xdr:nvPicPr>
        <xdr:cNvPr id="9" name="图片 8" descr="IMG_06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69300" y="7663815"/>
          <a:ext cx="826135" cy="578485"/>
        </a:xfrm>
        <a:prstGeom prst="rect">
          <a:avLst/>
        </a:prstGeom>
      </xdr:spPr>
    </xdr:pic>
    <xdr:clientData/>
  </xdr:twoCellAnchor>
  <xdr:twoCellAnchor>
    <xdr:from>
      <xdr:col>8</xdr:col>
      <xdr:colOff>461645</xdr:colOff>
      <xdr:row>18</xdr:row>
      <xdr:rowOff>723265</xdr:rowOff>
    </xdr:from>
    <xdr:to>
      <xdr:col>8</xdr:col>
      <xdr:colOff>1227455</xdr:colOff>
      <xdr:row>19</xdr:row>
      <xdr:rowOff>571500</xdr:rowOff>
    </xdr:to>
    <xdr:pic>
      <xdr:nvPicPr>
        <xdr:cNvPr id="10" name="图片 9" descr="IMG_063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416925" y="8312785"/>
          <a:ext cx="765810" cy="572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265747</xdr:colOff>
      <xdr:row>3</xdr:row>
      <xdr:rowOff>111442</xdr:rowOff>
    </xdr:from>
    <xdr:to>
      <xdr:col>8</xdr:col>
      <xdr:colOff>1677352</xdr:colOff>
      <xdr:row>6</xdr:row>
      <xdr:rowOff>444182</xdr:rowOff>
    </xdr:to>
    <xdr:pic>
      <xdr:nvPicPr>
        <xdr:cNvPr id="7" name="图片 6" descr="IMG_07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7997825" y="1857375"/>
          <a:ext cx="1856740" cy="1411605"/>
        </a:xfrm>
        <a:prstGeom prst="rect">
          <a:avLst/>
        </a:prstGeom>
      </xdr:spPr>
    </xdr:pic>
    <xdr:clientData/>
  </xdr:twoCellAnchor>
  <xdr:twoCellAnchor editAs="oneCell">
    <xdr:from>
      <xdr:col>8</xdr:col>
      <xdr:colOff>309245</xdr:colOff>
      <xdr:row>8</xdr:row>
      <xdr:rowOff>71120</xdr:rowOff>
    </xdr:from>
    <xdr:to>
      <xdr:col>8</xdr:col>
      <xdr:colOff>1605915</xdr:colOff>
      <xdr:row>8</xdr:row>
      <xdr:rowOff>1445260</xdr:rowOff>
    </xdr:to>
    <xdr:pic>
      <xdr:nvPicPr>
        <xdr:cNvPr id="2" name="图片 1" descr="51597739eed68f4b598cc5b38f957e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64525" y="5138420"/>
          <a:ext cx="1296670" cy="1374140"/>
        </a:xfrm>
        <a:prstGeom prst="rect">
          <a:avLst/>
        </a:prstGeom>
      </xdr:spPr>
    </xdr:pic>
    <xdr:clientData/>
  </xdr:twoCellAnchor>
  <xdr:twoCellAnchor editAs="oneCell">
    <xdr:from>
      <xdr:col>8</xdr:col>
      <xdr:colOff>309245</xdr:colOff>
      <xdr:row>7</xdr:row>
      <xdr:rowOff>34925</xdr:rowOff>
    </xdr:from>
    <xdr:to>
      <xdr:col>8</xdr:col>
      <xdr:colOff>1615440</xdr:colOff>
      <xdr:row>7</xdr:row>
      <xdr:rowOff>1368425</xdr:rowOff>
    </xdr:to>
    <xdr:pic>
      <xdr:nvPicPr>
        <xdr:cNvPr id="3" name="图片 2" descr="fdda2288e9f245d656674827afdd59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264525" y="3590925"/>
          <a:ext cx="1306195" cy="1333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/Desktop/&#39030;&#22825;&#31435;&#22320;//Users/Apple/Desktop/&#26032;&#24314;&#25991;&#20214;&#22841;/&#21095;&#37239;&#12298;&#19977;&#29983;&#12299;&#25668;&#21046;&#32452;/&#21095;&#37239;&#12298;&#19977;&#29983;&#12299;&#25668;&#21046;&#32452;/&#27599;&#26376;&#25253;&#34920;/&#21095;&#37239;&#12298;&#24184;&#31119;&#19977;&#21313;&#20845;&#35745;&#12299;&#25253;&#34920;7.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/Desktop/&#39030;&#22825;&#31435;&#22320;//Users/Apple/Desktop/&#26032;&#24314;&#25991;&#20214;&#22841;/&#21095;&#37239;&#12298;&#19977;&#29983;&#12299;&#25668;&#21046;&#32452;/&#21095;&#37239;&#12298;&#19977;&#29983;&#12299;&#25668;&#21046;&#32452;/&#22797;&#20214;%20&#21095;&#37239;&#12298;&#24184;&#31119;&#19977;&#21313;&#20845;&#35745;&#12299;&#25253;&#34920;8.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/Desktop/&#39030;&#22825;&#31435;&#22320;//Users/Apple/Desktop/&#26032;&#24314;&#25991;&#20214;&#22841;/&#21095;&#37239;&#12298;&#19977;&#29983;&#12299;&#25668;&#21046;&#32452;/&#21095;&#37239;&#12298;&#19977;&#29983;&#12299;&#25668;&#21046;&#32452;/&#21095;&#37239;&#12298;&#24184;&#31119;&#19977;&#21313;&#20845;&#35745;&#12299;&#25253;&#34920;9.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/Desktop/&#39030;&#22825;&#31435;&#22320;///Users/mac/Desktop/D:/&#29992;&#25143;&#30446;&#24405;/&#25105;&#30340;&#25991;&#26723;/WeChat%20Files/Mary_cyu/FileStorage/File/2019-08/&#32593;&#21095;&#12298;&#26126;&#26376;&#29031;&#25105;&#24515;&#12299;&#21095;&#32452;&#36130;&#21153;&#25253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剧组报表操作流程初稿"/>
      <sheetName val="1表格说明"/>
      <sheetName val="2公司科目表"/>
      <sheetName val="预估开设B组预算表"/>
      <sheetName val="3日记账"/>
      <sheetName val="4损益表 （公司科目）"/>
      <sheetName val="5预算实支对比表"/>
      <sheetName val="6银行账"/>
      <sheetName val="7預付及備用金"/>
      <sheetName val="银行卡"/>
      <sheetName val="现金"/>
      <sheetName val="8演职员及器材人员酬金发放"/>
      <sheetName val="9车辆人员酬金发放"/>
      <sheetName val="10租赁合同"/>
      <sheetName val="11请款单"/>
      <sheetName val="职员税金"/>
      <sheetName val="演员税金"/>
      <sheetName val="13演员税金"/>
      <sheetName val="演职计税表"/>
      <sheetName val="15费用支出分类表 "/>
      <sheetName val="16进项税明细表"/>
      <sheetName val="17预估超支明细表"/>
      <sheetName val="劳务费现金付款单"/>
      <sheetName val="装钉封条"/>
      <sheetName val="购办公用品清单"/>
      <sheetName val="发票名称"/>
      <sheetName val="开票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剧组报表操作流程初稿"/>
      <sheetName val="1表格说明"/>
      <sheetName val="2公司科目表"/>
      <sheetName val="预估开设B组预算表"/>
      <sheetName val="3日记账"/>
      <sheetName val="4损益表 （公司科目）"/>
      <sheetName val="5预算实支对比表"/>
      <sheetName val="6預付及備用金"/>
      <sheetName val="7银行账"/>
      <sheetName val="8演职员及器材人员酬金发放"/>
      <sheetName val="9车辆人员酬金发放"/>
      <sheetName val="10租赁合同"/>
      <sheetName val="11请款单"/>
      <sheetName val="演员税金"/>
      <sheetName val="实支对比表"/>
      <sheetName val="现金"/>
      <sheetName val="银行卡"/>
      <sheetName val="职员税金"/>
      <sheetName val="15费用支出分类表 "/>
      <sheetName val="16进项税明细表"/>
      <sheetName val="17预估超支明细表"/>
      <sheetName val="劳务费现金付款单"/>
      <sheetName val="装钉封条"/>
      <sheetName val="购办公用品清单"/>
      <sheetName val="发票名称"/>
      <sheetName val="开票清单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剧组报表操作流程初稿"/>
      <sheetName val="1表格说明"/>
      <sheetName val="2公司科目表"/>
      <sheetName val="3日记账"/>
      <sheetName val="4损益表 （公司科目）"/>
      <sheetName val="5预算实支对比表"/>
      <sheetName val="6預付及備用金"/>
      <sheetName val="道具置景"/>
      <sheetName val="服装请单"/>
      <sheetName val="摄影灯光"/>
      <sheetName val="剧杂"/>
      <sheetName val="7银行账"/>
      <sheetName val="8演职员及器材人员酬金发放"/>
      <sheetName val="9车辆人员酬金发放"/>
      <sheetName val="10租赁合同"/>
      <sheetName val="11请款单"/>
      <sheetName val="演员税金"/>
      <sheetName val="职员税金"/>
      <sheetName val="15费用支出分类表 "/>
      <sheetName val="16进项税明细表"/>
      <sheetName val="17预估超支明细表"/>
      <sheetName val="劳务费现金付款单"/>
      <sheetName val="装钉封条"/>
      <sheetName val="购办公用品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1日记账"/>
      <sheetName val="调整"/>
      <sheetName val="1.1招行"/>
      <sheetName val="1.2剧组"/>
      <sheetName val="1.3李继"/>
      <sheetName val="1.4刘晓名"/>
      <sheetName val="1.5云"/>
      <sheetName val="2无票"/>
      <sheetName val="3预算实支表"/>
      <sheetName val="4预付备用金"/>
      <sheetName val="5损益表"/>
      <sheetName val="6制作合同"/>
      <sheetName val="7演员合同"/>
      <sheetName val="8职员合同"/>
      <sheetName val="9.1车份"/>
      <sheetName val="9.2车油"/>
      <sheetName val="10进项税明细表"/>
      <sheetName val="11职员税金"/>
      <sheetName val="12演员税金"/>
      <sheetName val="13科目表"/>
      <sheetName val="13剧组报表操作流程初稿"/>
      <sheetName val="14移交单"/>
      <sheetName val="13合同税金"/>
      <sheetName val="15序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showGridLines="0" tabSelected="1" view="pageBreakPreview" zoomScale="105" zoomScaleNormal="80" workbookViewId="0">
      <selection activeCell="H11" sqref="H11"/>
    </sheetView>
  </sheetViews>
  <sheetFormatPr defaultColWidth="4.72115384615385" defaultRowHeight="21.75" customHeight="1"/>
  <cols>
    <col min="1" max="1" width="7.42307692307692" style="32" customWidth="1"/>
    <col min="2" max="2" width="11.75" style="32" customWidth="1"/>
    <col min="3" max="3" width="9.85576923076923" style="32" customWidth="1"/>
    <col min="4" max="4" width="7.85576923076923" style="32" customWidth="1"/>
    <col min="5" max="5" width="20.4230769230769" style="32" customWidth="1"/>
    <col min="6" max="6" width="31.8942307692308" style="32" customWidth="1"/>
    <col min="7" max="7" width="13.6153846153846" style="32" customWidth="1"/>
    <col min="8" max="8" width="18.8557692307692" style="35" customWidth="1"/>
    <col min="9" max="9" width="25.625" style="35" customWidth="1"/>
    <col min="10" max="13" width="10.1442307692308" style="32" customWidth="1"/>
    <col min="14" max="26" width="4.72115384615385" style="32"/>
    <col min="27" max="27" width="14.2788461538462" style="32" customWidth="1"/>
    <col min="28" max="16384" width="4.72115384615385" style="32"/>
  </cols>
  <sheetData>
    <row r="1" ht="38.45" customHeight="1" spans="1:11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="33" customFormat="1" ht="6.75" customHeight="1" spans="1:11">
      <c r="A2" s="37"/>
      <c r="B2" s="38"/>
      <c r="C2" s="39"/>
      <c r="D2" s="39"/>
      <c r="E2" s="39"/>
      <c r="F2" s="39"/>
      <c r="G2" s="39"/>
      <c r="H2" s="39"/>
      <c r="I2" s="39"/>
    </row>
    <row r="3" s="33" customFormat="1" ht="30" customHeight="1" spans="1:11">
      <c r="A3" s="40" t="s">
        <v>1</v>
      </c>
      <c r="B3" s="40"/>
      <c r="C3" s="40"/>
      <c r="D3" s="40"/>
      <c r="E3" s="40"/>
      <c r="F3" s="40"/>
      <c r="G3" s="41" t="s">
        <v>2</v>
      </c>
      <c r="H3" s="42"/>
      <c r="I3" s="43" t="s">
        <v>3</v>
      </c>
    </row>
    <row r="4" s="33" customFormat="1" ht="24.95" customHeight="1" spans="1:11">
      <c r="A4" s="42" t="s">
        <v>4</v>
      </c>
      <c r="B4" s="42"/>
      <c r="C4" s="42"/>
      <c r="D4" s="42"/>
      <c r="E4" s="42"/>
      <c r="F4" s="44"/>
      <c r="G4" s="45" t="s">
        <v>5</v>
      </c>
      <c r="H4" s="45"/>
      <c r="I4" s="46">
        <f ca="1">TODAY()</f>
        <v>46215</v>
      </c>
    </row>
    <row r="5" s="34" customFormat="1" ht="18" customHeight="1" spans="1:11">
      <c r="A5" s="47"/>
      <c r="B5" s="47"/>
      <c r="C5" s="47"/>
      <c r="D5" s="47"/>
      <c r="E5" s="47"/>
      <c r="F5" s="47"/>
      <c r="G5" s="47"/>
      <c r="H5" s="47"/>
      <c r="I5" s="47"/>
    </row>
    <row r="6" ht="46" customHeight="1" spans="1:11">
      <c r="A6" s="48" t="s">
        <v>6</v>
      </c>
      <c r="B6" s="49" t="s">
        <v>7</v>
      </c>
      <c r="C6" s="49"/>
      <c r="D6" s="49"/>
      <c r="E6" s="49"/>
      <c r="F6" s="50"/>
      <c r="G6" s="51" t="s">
        <v>8</v>
      </c>
      <c r="H6" s="52" t="s">
        <v>9</v>
      </c>
      <c r="I6" s="53"/>
      <c r="K6" s="54"/>
    </row>
    <row r="7" ht="3" customHeight="1" spans="1:11">
      <c r="A7" s="35"/>
      <c r="B7" s="35"/>
      <c r="C7" s="35"/>
      <c r="D7" s="35"/>
      <c r="E7" s="35"/>
      <c r="F7" s="35"/>
      <c r="G7" s="35"/>
      <c r="I7" s="55"/>
    </row>
    <row r="8" ht="46" spans="1:11">
      <c r="A8" s="56" t="s">
        <v>10</v>
      </c>
      <c r="B8" s="57" t="s">
        <v>11</v>
      </c>
      <c r="C8" s="58" t="s">
        <v>12</v>
      </c>
      <c r="D8" s="59"/>
      <c r="E8" s="59"/>
      <c r="F8" s="60"/>
      <c r="G8" s="61" t="s">
        <v>13</v>
      </c>
      <c r="H8" s="62" t="s">
        <v>14</v>
      </c>
      <c r="I8" s="63" t="s">
        <v>15</v>
      </c>
    </row>
    <row r="9" ht="44" customHeight="1" spans="1:11">
      <c r="A9" s="64">
        <v>1</v>
      </c>
      <c r="B9" s="65" t="s">
        <v>16</v>
      </c>
      <c r="C9" s="66" t="s">
        <v>17</v>
      </c>
      <c r="D9" s="66"/>
      <c r="E9" s="66"/>
      <c r="F9" s="66"/>
      <c r="G9" s="68"/>
      <c r="H9" s="69">
        <v>285526</v>
      </c>
      <c r="I9" s="70"/>
    </row>
    <row r="10" ht="44" customHeight="1" spans="1:11">
      <c r="A10" s="64">
        <v>2</v>
      </c>
      <c r="B10" s="65"/>
      <c r="C10" s="66"/>
      <c r="D10" s="66"/>
      <c r="E10" s="66"/>
      <c r="F10" s="66"/>
      <c r="G10" s="68"/>
      <c r="H10" s="69"/>
      <c r="I10" s="128"/>
    </row>
    <row r="11" ht="44" customHeight="1" spans="1:11">
      <c r="A11" s="64">
        <v>3</v>
      </c>
      <c r="B11" s="65"/>
      <c r="C11" s="66"/>
      <c r="D11" s="66"/>
      <c r="E11" s="66"/>
      <c r="F11" s="66"/>
      <c r="G11" s="68"/>
      <c r="H11" s="69"/>
      <c r="I11" s="73"/>
    </row>
    <row r="12" ht="44" customHeight="1" spans="1:11">
      <c r="A12" s="64">
        <v>4</v>
      </c>
      <c r="B12" s="65"/>
      <c r="C12" s="66"/>
      <c r="D12" s="67"/>
      <c r="E12" s="67"/>
      <c r="F12" s="67"/>
      <c r="G12" s="68"/>
      <c r="H12" s="69"/>
      <c r="I12" s="73"/>
    </row>
    <row r="13" ht="44" customHeight="1" spans="1:11">
      <c r="A13" s="64">
        <v>5</v>
      </c>
      <c r="B13" s="65"/>
      <c r="C13" s="66"/>
      <c r="D13" s="67"/>
      <c r="E13" s="67"/>
      <c r="F13" s="67"/>
      <c r="G13" s="68"/>
      <c r="H13" s="69"/>
      <c r="I13" s="73"/>
    </row>
    <row r="14" ht="44" customHeight="1" spans="1:11">
      <c r="A14" s="64">
        <v>6</v>
      </c>
      <c r="B14" s="65"/>
      <c r="C14" s="66"/>
      <c r="D14" s="67"/>
      <c r="E14" s="67"/>
      <c r="F14" s="67"/>
      <c r="G14" s="68"/>
      <c r="H14" s="69"/>
      <c r="I14" s="73"/>
    </row>
    <row r="15" ht="44" customHeight="1" spans="1:11">
      <c r="A15" s="64">
        <v>7</v>
      </c>
      <c r="B15" s="65"/>
      <c r="C15" s="66"/>
      <c r="D15" s="67"/>
      <c r="E15" s="67"/>
      <c r="F15" s="67"/>
      <c r="G15" s="68"/>
      <c r="H15" s="69"/>
      <c r="I15" s="73"/>
    </row>
    <row r="16" ht="44" customHeight="1" spans="1:11">
      <c r="A16" s="64">
        <v>8</v>
      </c>
      <c r="B16" s="65"/>
      <c r="C16" s="66"/>
      <c r="D16" s="66"/>
      <c r="E16" s="66"/>
      <c r="F16" s="66"/>
      <c r="G16" s="68"/>
      <c r="H16" s="69"/>
      <c r="I16" s="73"/>
    </row>
    <row r="17" ht="44" customHeight="1" spans="1:9">
      <c r="A17" s="64">
        <v>9</v>
      </c>
      <c r="B17" s="65"/>
      <c r="C17" s="71"/>
      <c r="D17" s="71"/>
      <c r="E17" s="71"/>
      <c r="F17" s="71"/>
      <c r="G17" s="68"/>
      <c r="H17" s="69"/>
      <c r="I17" s="73"/>
    </row>
    <row r="18" ht="44" customHeight="1" spans="1:9">
      <c r="A18" s="64">
        <v>10</v>
      </c>
      <c r="B18" s="65"/>
      <c r="C18" s="71"/>
      <c r="D18" s="71"/>
      <c r="E18" s="71"/>
      <c r="F18" s="71"/>
      <c r="G18" s="68"/>
      <c r="H18" s="69"/>
      <c r="I18" s="73"/>
    </row>
    <row r="19" ht="44" customHeight="1" spans="1:9">
      <c r="A19" s="64">
        <v>11</v>
      </c>
      <c r="B19" s="65"/>
      <c r="C19" s="71"/>
      <c r="D19" s="71"/>
      <c r="E19" s="71"/>
      <c r="F19" s="71"/>
      <c r="G19" s="68"/>
      <c r="H19" s="69"/>
      <c r="I19" s="73"/>
    </row>
    <row r="20" ht="44" customHeight="1" spans="1:9">
      <c r="A20" s="74">
        <v>12</v>
      </c>
      <c r="B20" s="65"/>
      <c r="C20" s="71"/>
      <c r="D20" s="71"/>
      <c r="E20" s="71"/>
      <c r="F20" s="71"/>
      <c r="G20" s="68"/>
      <c r="H20" s="69"/>
      <c r="I20" s="73"/>
    </row>
    <row r="21" ht="44" customHeight="1" spans="1:9">
      <c r="A21" s="75">
        <v>13</v>
      </c>
      <c r="B21" s="76"/>
      <c r="C21" s="77"/>
      <c r="D21" s="77"/>
      <c r="E21" s="77"/>
      <c r="F21" s="77"/>
      <c r="G21" s="78"/>
      <c r="H21" s="129"/>
      <c r="I21" s="79"/>
    </row>
    <row r="22" ht="3" customHeight="1" spans="1:9">
      <c r="A22" s="80"/>
      <c r="B22" s="81"/>
      <c r="C22" s="82"/>
      <c r="D22" s="82"/>
      <c r="E22" s="82"/>
      <c r="F22" s="82"/>
      <c r="G22" s="83"/>
      <c r="H22" s="84"/>
      <c r="I22" s="85"/>
    </row>
    <row r="23" ht="32.1" customHeight="1" spans="1:9">
      <c r="A23" s="130" t="s">
        <v>18</v>
      </c>
      <c r="B23" s="131"/>
      <c r="C23" s="293" t="s">
        <v>9</v>
      </c>
      <c r="D23" s="294"/>
      <c r="E23" s="294"/>
      <c r="F23" s="294"/>
      <c r="G23" s="294"/>
      <c r="H23" s="294"/>
      <c r="I23" s="295"/>
    </row>
    <row r="24" ht="32.1" customHeight="1" spans="1:9">
      <c r="A24" s="135" t="s">
        <v>19</v>
      </c>
      <c r="B24" s="136"/>
      <c r="C24" s="296" t="s">
        <v>20</v>
      </c>
      <c r="D24" s="297"/>
      <c r="E24" s="297"/>
      <c r="F24" s="297"/>
      <c r="G24" s="297"/>
      <c r="H24" s="297"/>
      <c r="I24" s="298"/>
    </row>
    <row r="25" ht="32.1" customHeight="1" spans="1:9">
      <c r="A25" s="140" t="s">
        <v>21</v>
      </c>
      <c r="B25" s="141"/>
      <c r="C25" s="299" t="s">
        <v>22</v>
      </c>
      <c r="D25" s="300"/>
      <c r="E25" s="300"/>
      <c r="F25" s="300"/>
      <c r="G25" s="300"/>
      <c r="H25" s="300"/>
      <c r="I25" s="301"/>
    </row>
    <row r="26" ht="3" customHeight="1" spans="1:9">
      <c r="A26" s="101"/>
      <c r="B26" s="101"/>
      <c r="C26" s="102"/>
      <c r="D26" s="102"/>
      <c r="E26" s="101"/>
      <c r="F26" s="102"/>
      <c r="G26" s="102"/>
      <c r="H26" s="103"/>
      <c r="I26" s="104"/>
    </row>
    <row r="27" ht="33" customHeight="1" spans="1:9">
      <c r="A27" s="145" t="s">
        <v>23</v>
      </c>
      <c r="B27" s="146"/>
      <c r="C27" s="147"/>
      <c r="D27" s="147"/>
      <c r="E27" s="146" t="s">
        <v>24</v>
      </c>
      <c r="F27" s="147">
        <f>SUM(H9:H21)</f>
        <v>285526</v>
      </c>
      <c r="G27" s="147"/>
      <c r="H27" s="148" t="s">
        <v>25</v>
      </c>
      <c r="I27" s="149"/>
    </row>
    <row r="28" ht="3" customHeight="1" spans="1:9">
      <c r="A28" s="101"/>
      <c r="B28" s="101"/>
      <c r="C28" s="102"/>
      <c r="D28" s="102"/>
      <c r="E28" s="101"/>
      <c r="F28" s="102"/>
      <c r="G28" s="102"/>
      <c r="H28" s="103"/>
      <c r="I28" s="104"/>
    </row>
    <row r="29" ht="36" customHeight="1" spans="1:9">
      <c r="A29" s="105" t="s">
        <v>26</v>
      </c>
      <c r="B29" s="105"/>
      <c r="C29" s="105"/>
      <c r="D29" s="106" t="str">
        <f>SUBSTITUTE(SUBSTITUTE(IF(H29&gt;-0.5%,,"负")&amp;TEXT(INT(ABS(H29)+0.5%),"[dbnum2]G/通用格式元;;")&amp;TEXT(RIGHT(FIXED(H29),2),"[dbnum2]0角0分;;"&amp;IF(ABS(H29)&gt;1%,"整",)),"零角",IF(ABS(H29)&lt;1,,"零")),"零分","整")</f>
        <v>贰拾捌万伍仟伍佰贰拾陆元整</v>
      </c>
      <c r="E29" s="107"/>
      <c r="F29" s="107"/>
      <c r="G29" s="108" t="s">
        <v>27</v>
      </c>
      <c r="H29" s="109">
        <f>IF(F27&gt;C27,F27-C27,0)</f>
        <v>285526</v>
      </c>
      <c r="I29" s="109"/>
    </row>
    <row r="30" ht="91" customHeight="1" spans="1:9">
      <c r="A30" s="110" t="s">
        <v>28</v>
      </c>
      <c r="B30" s="111"/>
      <c r="C30" s="111"/>
      <c r="D30" s="111"/>
      <c r="E30" s="112"/>
      <c r="F30" s="113"/>
      <c r="G30" s="114"/>
      <c r="H30" s="150" t="s">
        <v>29</v>
      </c>
      <c r="I30" s="116"/>
    </row>
    <row r="31" ht="91" customHeight="1" spans="1:9">
      <c r="A31" s="117" t="s">
        <v>30</v>
      </c>
      <c r="B31" s="118"/>
      <c r="C31" s="119"/>
      <c r="D31" s="119"/>
      <c r="E31" s="119"/>
      <c r="F31" s="119"/>
      <c r="G31" s="120"/>
      <c r="H31" s="121"/>
      <c r="I31" s="122"/>
    </row>
    <row r="32" ht="91" customHeight="1" spans="1:9">
      <c r="A32" s="123" t="s">
        <v>31</v>
      </c>
      <c r="B32" s="124"/>
      <c r="C32" s="124"/>
      <c r="D32" s="124"/>
      <c r="E32" s="124"/>
      <c r="F32" s="124"/>
      <c r="G32" s="125"/>
      <c r="H32" s="126"/>
      <c r="I32" s="127"/>
    </row>
    <row r="34" customHeight="1" spans="5:5">
      <c r="E34" s="32" t="s">
        <v>32</v>
      </c>
    </row>
  </sheetData>
  <mergeCells count="35">
    <mergeCell ref="A1:I1"/>
    <mergeCell ref="A3:F3"/>
    <mergeCell ref="G3:H3"/>
    <mergeCell ref="A4:E4"/>
    <mergeCell ref="G4:H4"/>
    <mergeCell ref="B6:F6"/>
    <mergeCell ref="H6:I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A23:B23"/>
    <mergeCell ref="C23:I23"/>
    <mergeCell ref="A24:B24"/>
    <mergeCell ref="C24:I24"/>
    <mergeCell ref="A25:B25"/>
    <mergeCell ref="C25:I25"/>
    <mergeCell ref="A27:B27"/>
    <mergeCell ref="C27:D27"/>
    <mergeCell ref="F27:G27"/>
    <mergeCell ref="A29:C29"/>
    <mergeCell ref="D29:F29"/>
    <mergeCell ref="H29:I29"/>
    <mergeCell ref="A32:G32"/>
    <mergeCell ref="H30:I32"/>
  </mergeCells>
  <dataValidations count="1">
    <dataValidation type="list" allowBlank="1" showInputMessage="1" showErrorMessage="1" sqref="B9:B21">
      <formula1>"专票,普票,Invoice,押金收据"</formula1>
    </dataValidation>
  </dataValidations>
  <printOptions horizontalCentered="1"/>
  <pageMargins left="0.129861111111111" right="0" top="0.389583333333333" bottom="0" header="0.936805555555556" footer="0.66875"/>
  <pageSetup paperSize="9" scale="63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showGridLines="0" view="pageBreakPreview" zoomScaleNormal="80" workbookViewId="0">
      <selection activeCell="G12" sqref="G12"/>
    </sheetView>
  </sheetViews>
  <sheetFormatPr defaultColWidth="4.72115384615385" defaultRowHeight="21.75" customHeight="1"/>
  <cols>
    <col min="1" max="1" width="7.42307692307692" style="32" customWidth="1"/>
    <col min="2" max="2" width="11.75" style="32" customWidth="1"/>
    <col min="3" max="3" width="9.85576923076923" style="32" customWidth="1"/>
    <col min="4" max="4" width="5.14423076923077" style="32" customWidth="1"/>
    <col min="5" max="5" width="20.4230769230769" style="32" customWidth="1"/>
    <col min="6" max="6" width="26.9519230769231" style="32" customWidth="1"/>
    <col min="7" max="7" width="13.6153846153846" style="32" customWidth="1"/>
    <col min="8" max="8" width="18.8557692307692" style="35" customWidth="1"/>
    <col min="9" max="9" width="25.625" style="35" customWidth="1"/>
    <col min="10" max="13" width="10.1442307692308" style="32" customWidth="1"/>
    <col min="14" max="26" width="4.72115384615385" style="32"/>
    <col min="27" max="27" width="14.2788461538462" style="32" customWidth="1"/>
    <col min="28" max="16384" width="4.72115384615385" style="32"/>
  </cols>
  <sheetData>
    <row r="1" ht="38.45" customHeight="1" spans="1:11">
      <c r="A1" s="36" t="s">
        <v>33</v>
      </c>
      <c r="B1" s="36"/>
      <c r="C1" s="36"/>
      <c r="D1" s="36"/>
      <c r="E1" s="36"/>
      <c r="F1" s="36"/>
      <c r="G1" s="36"/>
      <c r="H1" s="36"/>
      <c r="I1" s="36"/>
    </row>
    <row r="2" s="33" customFormat="1" ht="6.75" customHeight="1" spans="1:11">
      <c r="A2" s="37"/>
      <c r="B2" s="38"/>
      <c r="C2" s="39"/>
      <c r="D2" s="39"/>
      <c r="E2" s="39"/>
      <c r="F2" s="39"/>
      <c r="G2" s="39"/>
      <c r="H2" s="39"/>
      <c r="I2" s="39"/>
    </row>
    <row r="3" s="33" customFormat="1" ht="30" customHeight="1" spans="1:11">
      <c r="A3" s="40" t="s">
        <v>1</v>
      </c>
      <c r="B3" s="40"/>
      <c r="C3" s="40"/>
      <c r="D3" s="40"/>
      <c r="E3" s="40"/>
      <c r="F3" s="40"/>
      <c r="G3" s="41" t="s">
        <v>2</v>
      </c>
      <c r="H3" s="42"/>
      <c r="I3" s="43" t="s">
        <v>3</v>
      </c>
    </row>
    <row r="4" s="33" customFormat="1" ht="24.95" customHeight="1" spans="1:11">
      <c r="A4" s="42" t="s">
        <v>4</v>
      </c>
      <c r="B4" s="42"/>
      <c r="C4" s="42"/>
      <c r="D4" s="42"/>
      <c r="E4" s="42"/>
      <c r="F4" s="44"/>
      <c r="G4" s="45" t="s">
        <v>5</v>
      </c>
      <c r="H4" s="45"/>
      <c r="I4" s="46">
        <f ca="1">TODAY()</f>
        <v>46215</v>
      </c>
    </row>
    <row r="5" s="34" customFormat="1" ht="18" customHeight="1" spans="1:11">
      <c r="A5" s="47"/>
      <c r="B5" s="47"/>
      <c r="C5" s="47"/>
      <c r="D5" s="47"/>
      <c r="E5" s="47"/>
      <c r="F5" s="47"/>
      <c r="G5" s="47"/>
      <c r="H5" s="47"/>
      <c r="I5" s="47"/>
    </row>
    <row r="6" ht="46" customHeight="1" spans="1:11">
      <c r="A6" s="48" t="s">
        <v>6</v>
      </c>
      <c r="B6" s="49" t="s">
        <v>7</v>
      </c>
      <c r="C6" s="49"/>
      <c r="D6" s="49"/>
      <c r="E6" s="49"/>
      <c r="F6" s="50"/>
      <c r="G6" s="51" t="s">
        <v>8</v>
      </c>
      <c r="H6" s="52" t="s">
        <v>9</v>
      </c>
      <c r="I6" s="53"/>
      <c r="K6" s="54"/>
    </row>
    <row r="7" ht="3" customHeight="1" spans="1:11">
      <c r="A7" s="35"/>
      <c r="B7" s="35"/>
      <c r="C7" s="35"/>
      <c r="D7" s="35"/>
      <c r="E7" s="35"/>
      <c r="F7" s="35"/>
      <c r="G7" s="35"/>
      <c r="I7" s="55"/>
    </row>
    <row r="8" ht="46" spans="1:11">
      <c r="A8" s="56" t="s">
        <v>10</v>
      </c>
      <c r="B8" s="57" t="s">
        <v>11</v>
      </c>
      <c r="C8" s="58" t="s">
        <v>12</v>
      </c>
      <c r="D8" s="59"/>
      <c r="E8" s="59"/>
      <c r="F8" s="60"/>
      <c r="G8" s="61" t="s">
        <v>13</v>
      </c>
      <c r="H8" s="62" t="s">
        <v>14</v>
      </c>
      <c r="I8" s="63" t="s">
        <v>15</v>
      </c>
    </row>
    <row r="9" ht="44" customHeight="1" spans="1:11">
      <c r="A9" s="64">
        <v>1</v>
      </c>
      <c r="B9" s="65" t="s">
        <v>34</v>
      </c>
      <c r="C9" s="66" t="s">
        <v>35</v>
      </c>
      <c r="D9" s="67"/>
      <c r="E9" s="67"/>
      <c r="F9" s="67"/>
      <c r="G9" s="68"/>
      <c r="H9" s="69">
        <v>1665</v>
      </c>
      <c r="I9" s="70"/>
    </row>
    <row r="10" ht="44" customHeight="1" spans="1:11">
      <c r="A10" s="64">
        <v>2</v>
      </c>
      <c r="B10" s="65"/>
      <c r="C10" s="66"/>
      <c r="D10" s="67"/>
      <c r="E10" s="67"/>
      <c r="F10" s="67"/>
      <c r="G10" s="68"/>
      <c r="H10" s="69"/>
      <c r="I10" s="73"/>
    </row>
    <row r="11" ht="44" customHeight="1" spans="1:11">
      <c r="A11" s="64">
        <v>3</v>
      </c>
      <c r="B11" s="65"/>
      <c r="C11" s="71"/>
      <c r="D11" s="71"/>
      <c r="E11" s="71"/>
      <c r="F11" s="71"/>
      <c r="G11" s="68"/>
      <c r="H11" s="72"/>
      <c r="I11" s="73"/>
    </row>
    <row r="12" ht="44" customHeight="1" spans="1:11">
      <c r="A12" s="64">
        <v>4</v>
      </c>
      <c r="B12" s="65"/>
      <c r="C12" s="71"/>
      <c r="D12" s="71"/>
      <c r="E12" s="71"/>
      <c r="F12" s="71"/>
      <c r="G12" s="68"/>
      <c r="H12" s="72"/>
      <c r="I12" s="73"/>
    </row>
    <row r="13" ht="44" customHeight="1" spans="1:11">
      <c r="A13" s="64">
        <v>5</v>
      </c>
      <c r="B13" s="65"/>
      <c r="C13" s="71"/>
      <c r="D13" s="71"/>
      <c r="E13" s="71"/>
      <c r="F13" s="71"/>
      <c r="G13" s="68"/>
      <c r="H13" s="72"/>
      <c r="I13" s="73"/>
    </row>
    <row r="14" ht="44" customHeight="1" spans="1:11">
      <c r="A14" s="64">
        <v>6</v>
      </c>
      <c r="B14" s="65"/>
      <c r="C14" s="71"/>
      <c r="D14" s="71"/>
      <c r="E14" s="71"/>
      <c r="F14" s="71"/>
      <c r="G14" s="68"/>
      <c r="H14" s="72"/>
      <c r="I14" s="73"/>
    </row>
    <row r="15" ht="44" customHeight="1" spans="1:11">
      <c r="A15" s="64">
        <v>7</v>
      </c>
      <c r="B15" s="65"/>
      <c r="C15" s="71"/>
      <c r="D15" s="71"/>
      <c r="E15" s="71"/>
      <c r="F15" s="71"/>
      <c r="G15" s="68"/>
      <c r="H15" s="72"/>
      <c r="I15" s="73"/>
    </row>
    <row r="16" ht="44" customHeight="1" spans="1:11">
      <c r="A16" s="64">
        <v>8</v>
      </c>
      <c r="B16" s="65"/>
      <c r="C16" s="71"/>
      <c r="D16" s="71"/>
      <c r="E16" s="71"/>
      <c r="F16" s="71"/>
      <c r="G16" s="68"/>
      <c r="H16" s="72"/>
      <c r="I16" s="73"/>
    </row>
    <row r="17" ht="44" customHeight="1" spans="1:9">
      <c r="A17" s="64">
        <v>9</v>
      </c>
      <c r="B17" s="65"/>
      <c r="C17" s="71"/>
      <c r="D17" s="71"/>
      <c r="E17" s="71"/>
      <c r="F17" s="71"/>
      <c r="G17" s="68"/>
      <c r="H17" s="72"/>
      <c r="I17" s="73"/>
    </row>
    <row r="18" ht="44" customHeight="1" spans="1:9">
      <c r="A18" s="64">
        <v>10</v>
      </c>
      <c r="B18" s="65"/>
      <c r="C18" s="71"/>
      <c r="D18" s="71"/>
      <c r="E18" s="71"/>
      <c r="F18" s="71"/>
      <c r="G18" s="68"/>
      <c r="H18" s="72"/>
      <c r="I18" s="73"/>
    </row>
    <row r="19" ht="44" customHeight="1" spans="1:9">
      <c r="A19" s="64">
        <v>11</v>
      </c>
      <c r="B19" s="65"/>
      <c r="C19" s="71"/>
      <c r="D19" s="71"/>
      <c r="E19" s="71"/>
      <c r="F19" s="71"/>
      <c r="G19" s="68"/>
      <c r="H19" s="72"/>
      <c r="I19" s="73"/>
    </row>
    <row r="20" ht="44" customHeight="1" spans="1:9">
      <c r="A20" s="74">
        <v>12</v>
      </c>
      <c r="B20" s="65"/>
      <c r="C20" s="71"/>
      <c r="D20" s="71"/>
      <c r="E20" s="71"/>
      <c r="F20" s="71"/>
      <c r="G20" s="68"/>
      <c r="H20" s="72"/>
      <c r="I20" s="73"/>
    </row>
    <row r="21" ht="44" customHeight="1" spans="1:9">
      <c r="A21" s="75">
        <v>13</v>
      </c>
      <c r="B21" s="76"/>
      <c r="C21" s="77"/>
      <c r="D21" s="77"/>
      <c r="E21" s="77"/>
      <c r="F21" s="77"/>
      <c r="G21" s="78"/>
      <c r="H21" s="78"/>
      <c r="I21" s="79"/>
    </row>
    <row r="22" ht="3" customHeight="1" spans="1:9">
      <c r="A22" s="80"/>
      <c r="B22" s="81"/>
      <c r="C22" s="82"/>
      <c r="D22" s="82"/>
      <c r="E22" s="82"/>
      <c r="F22" s="82"/>
      <c r="G22" s="83"/>
      <c r="H22" s="84"/>
      <c r="I22" s="85"/>
    </row>
    <row r="23" ht="32.1" customHeight="1" spans="1:9">
      <c r="A23" s="86" t="s">
        <v>18</v>
      </c>
      <c r="B23" s="87"/>
      <c r="C23" s="88" t="s">
        <v>36</v>
      </c>
      <c r="D23" s="89"/>
      <c r="E23" s="89"/>
      <c r="F23" s="89"/>
      <c r="G23" s="89"/>
      <c r="H23" s="89"/>
      <c r="I23" s="90"/>
    </row>
    <row r="24" ht="32.1" customHeight="1" spans="1:9">
      <c r="A24" s="91" t="s">
        <v>19</v>
      </c>
      <c r="B24" s="92"/>
      <c r="C24" s="93" t="s">
        <v>37</v>
      </c>
      <c r="D24" s="94"/>
      <c r="E24" s="94"/>
      <c r="F24" s="94"/>
      <c r="G24" s="94"/>
      <c r="H24" s="94"/>
      <c r="I24" s="95"/>
    </row>
    <row r="25" ht="32.1" customHeight="1" spans="1:9">
      <c r="A25" s="96" t="s">
        <v>38</v>
      </c>
      <c r="B25" s="97"/>
      <c r="C25" s="302" t="s">
        <v>39</v>
      </c>
      <c r="D25" s="94"/>
      <c r="E25" s="94"/>
      <c r="F25" s="94"/>
      <c r="G25" s="94"/>
      <c r="H25" s="94"/>
      <c r="I25" s="95"/>
    </row>
    <row r="26" ht="3" customHeight="1" spans="1:9">
      <c r="A26" s="101"/>
      <c r="B26" s="101"/>
      <c r="C26" s="102"/>
      <c r="D26" s="102"/>
      <c r="E26" s="101"/>
      <c r="F26" s="102"/>
      <c r="G26" s="102"/>
      <c r="H26" s="103"/>
      <c r="I26" s="104"/>
    </row>
    <row r="27" ht="3" customHeight="1" spans="1:9">
      <c r="A27" s="101"/>
      <c r="B27" s="101"/>
      <c r="C27" s="102"/>
      <c r="D27" s="102"/>
      <c r="E27" s="101"/>
      <c r="F27" s="102"/>
      <c r="G27" s="102"/>
      <c r="H27" s="103"/>
      <c r="I27" s="104"/>
    </row>
    <row r="28" ht="36" customHeight="1" spans="1:9">
      <c r="A28" s="105" t="s">
        <v>26</v>
      </c>
      <c r="B28" s="105"/>
      <c r="C28" s="105"/>
      <c r="D28" s="106" t="str">
        <f>SUBSTITUTE(SUBSTITUTE(IF(H28&gt;-0.5%,,"负")&amp;TEXT(INT(ABS(H28)+0.5%),"[dbnum2]G/通用格式元;;")&amp;TEXT(RIGHT(FIXED(H28),2),"[dbnum2]0角0分;;"&amp;IF(ABS(H28)&gt;1%,"整",)),"零角",IF(ABS(H28)&lt;1,,"零")),"零分","整")</f>
        <v>壹仟陆佰陆拾伍元整</v>
      </c>
      <c r="E28" s="107"/>
      <c r="F28" s="107"/>
      <c r="G28" s="108" t="s">
        <v>27</v>
      </c>
      <c r="H28" s="109">
        <f>SUM(H9:H21)</f>
        <v>1665</v>
      </c>
      <c r="I28" s="109"/>
    </row>
    <row r="29" ht="67" customHeight="1" spans="1:9">
      <c r="A29" s="110" t="s">
        <v>28</v>
      </c>
      <c r="B29" s="111"/>
      <c r="C29" s="111"/>
      <c r="D29" s="111"/>
      <c r="E29" s="112"/>
      <c r="F29" s="113"/>
      <c r="G29" s="114"/>
      <c r="H29" s="115" t="s">
        <v>40</v>
      </c>
      <c r="I29" s="116"/>
    </row>
    <row r="30" ht="67" customHeight="1" spans="1:9">
      <c r="A30" s="117" t="s">
        <v>30</v>
      </c>
      <c r="B30" s="118"/>
      <c r="C30" s="119"/>
      <c r="D30" s="119"/>
      <c r="E30" s="119"/>
      <c r="F30" s="119"/>
      <c r="G30" s="120"/>
      <c r="H30" s="121"/>
      <c r="I30" s="122"/>
    </row>
    <row r="31" ht="67" customHeight="1" spans="1:9">
      <c r="A31" s="123" t="s">
        <v>41</v>
      </c>
      <c r="B31" s="124"/>
      <c r="C31" s="124"/>
      <c r="D31" s="124"/>
      <c r="E31" s="124"/>
      <c r="F31" s="124"/>
      <c r="G31" s="125"/>
      <c r="H31" s="126"/>
      <c r="I31" s="127"/>
    </row>
    <row r="33" customHeight="1" spans="5:5">
      <c r="E33" s="32" t="s">
        <v>32</v>
      </c>
    </row>
  </sheetData>
  <mergeCells count="32">
    <mergeCell ref="A1:I1"/>
    <mergeCell ref="A3:F3"/>
    <mergeCell ref="G3:H3"/>
    <mergeCell ref="A4:E4"/>
    <mergeCell ref="G4:H4"/>
    <mergeCell ref="B6:F6"/>
    <mergeCell ref="H6:I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A23:B23"/>
    <mergeCell ref="C23:I23"/>
    <mergeCell ref="A24:B24"/>
    <mergeCell ref="C24:I24"/>
    <mergeCell ref="A25:B25"/>
    <mergeCell ref="C25:I25"/>
    <mergeCell ref="A28:C28"/>
    <mergeCell ref="D28:F28"/>
    <mergeCell ref="H28:I28"/>
    <mergeCell ref="A31:G31"/>
    <mergeCell ref="H29:I31"/>
  </mergeCells>
  <dataValidations count="1">
    <dataValidation type="list" allowBlank="1" showInputMessage="1" showErrorMessage="1" sqref="B9:B21">
      <formula1>"专票,普票,Invoice,押金收据"</formula1>
    </dataValidation>
  </dataValidations>
  <printOptions horizontalCentered="1"/>
  <pageMargins left="0.129861111111111" right="0" top="0.389583333333333" bottom="0" header="0.936805555555556" footer="0.66875"/>
  <pageSetup paperSize="9" scale="70" orientation="portrait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showZeros="0" zoomScale="87" zoomScaleNormal="87" zoomScaleSheetLayoutView="60" workbookViewId="0">
      <selection activeCell="C6" sqref="C6:I6"/>
    </sheetView>
  </sheetViews>
  <sheetFormatPr defaultColWidth="9" defaultRowHeight="17.6"/>
  <cols>
    <col min="1" max="1" width="38.8653846153846" style="267" customWidth="1"/>
    <col min="2" max="2" width="18.2788461538462" style="268" customWidth="1"/>
    <col min="3" max="3" width="3.33653846153846" style="268" customWidth="1"/>
    <col min="4" max="4" width="4.65384615384615" style="268" customWidth="1"/>
    <col min="5" max="5" width="3.15384615384615" style="268" customWidth="1"/>
    <col min="6" max="6" width="17" style="268" customWidth="1"/>
    <col min="7" max="7" width="14.9230769230769" style="268" customWidth="1"/>
    <col min="8" max="8" width="11.375" style="268" customWidth="1"/>
    <col min="9" max="9" width="19.4230769230769" style="268" customWidth="1"/>
    <col min="10" max="16384" width="9" style="268"/>
  </cols>
  <sheetData>
    <row r="1" ht="60" customHeight="1" spans="1:9">
      <c r="A1" s="269" t="s">
        <v>42</v>
      </c>
      <c r="B1" s="269"/>
      <c r="C1" s="269"/>
      <c r="D1" s="269"/>
      <c r="E1" s="269"/>
      <c r="F1" s="269"/>
      <c r="G1" s="269"/>
      <c r="H1" s="269"/>
      <c r="I1" s="269"/>
    </row>
    <row r="2" s="265" customFormat="1" ht="37.5" customHeight="1" spans="1:9">
      <c r="A2" s="270" t="s">
        <v>43</v>
      </c>
      <c r="B2" s="270" t="s">
        <v>3</v>
      </c>
      <c r="C2" s="270"/>
      <c r="D2" s="270" t="s">
        <v>44</v>
      </c>
      <c r="E2" s="270"/>
      <c r="F2" s="270" t="s">
        <v>9</v>
      </c>
      <c r="G2" s="270" t="s">
        <v>45</v>
      </c>
      <c r="H2" s="271">
        <f ca="1">TODAY()</f>
        <v>46215</v>
      </c>
      <c r="I2" s="270"/>
    </row>
    <row r="3" s="266" customFormat="1" ht="34.5" customHeight="1" spans="1:9">
      <c r="A3" s="270" t="s">
        <v>46</v>
      </c>
      <c r="B3" s="270" t="s">
        <v>47</v>
      </c>
      <c r="C3" s="270" t="s">
        <v>48</v>
      </c>
      <c r="D3" s="270"/>
      <c r="E3" s="270"/>
      <c r="F3" s="270"/>
      <c r="G3" s="270"/>
      <c r="H3" s="270"/>
      <c r="I3" s="270"/>
    </row>
    <row r="4" s="266" customFormat="1" ht="64" customHeight="1" spans="1:9">
      <c r="A4" s="272" t="s">
        <v>49</v>
      </c>
      <c r="B4" s="273">
        <v>20000</v>
      </c>
      <c r="C4" s="270" t="s">
        <v>50</v>
      </c>
      <c r="D4" s="270"/>
      <c r="E4" s="270"/>
      <c r="F4" s="270"/>
      <c r="G4" s="270"/>
      <c r="H4" s="270"/>
      <c r="I4" s="270"/>
    </row>
    <row r="5" s="266" customFormat="1" ht="39" customHeight="1" spans="1:9">
      <c r="A5" s="270" t="s">
        <v>51</v>
      </c>
      <c r="B5" s="273">
        <v>6000</v>
      </c>
      <c r="C5" s="270" t="s">
        <v>52</v>
      </c>
      <c r="D5" s="270"/>
      <c r="E5" s="270"/>
      <c r="F5" s="270"/>
      <c r="G5" s="270"/>
      <c r="H5" s="270"/>
      <c r="I5" s="270"/>
    </row>
    <row r="6" s="266" customFormat="1" ht="39" customHeight="1" spans="1:9">
      <c r="A6" s="270" t="s">
        <v>53</v>
      </c>
      <c r="B6" s="273">
        <v>4000</v>
      </c>
      <c r="C6" s="270" t="s">
        <v>54</v>
      </c>
      <c r="D6" s="270"/>
      <c r="E6" s="270"/>
      <c r="F6" s="270"/>
      <c r="G6" s="270"/>
      <c r="H6" s="270"/>
      <c r="I6" s="270"/>
    </row>
    <row r="7" s="266" customFormat="1" ht="39" customHeight="1" spans="1:9">
      <c r="A7" s="270"/>
      <c r="B7" s="273"/>
      <c r="C7" s="270"/>
      <c r="D7" s="270"/>
      <c r="E7" s="270"/>
      <c r="F7" s="270"/>
      <c r="G7" s="270"/>
      <c r="H7" s="270"/>
      <c r="I7" s="270"/>
    </row>
    <row r="8" s="266" customFormat="1" ht="39" customHeight="1" spans="1:9">
      <c r="A8" s="270"/>
      <c r="B8" s="273"/>
      <c r="C8" s="270"/>
      <c r="D8" s="270"/>
      <c r="E8" s="270"/>
      <c r="F8" s="270"/>
      <c r="G8" s="270"/>
      <c r="H8" s="270"/>
      <c r="I8" s="270"/>
    </row>
    <row r="9" s="266" customFormat="1" ht="35" customHeight="1" spans="1:9">
      <c r="A9" s="270" t="s">
        <v>55</v>
      </c>
      <c r="B9" s="273">
        <f>SUM(B4:B8)</f>
        <v>30000</v>
      </c>
      <c r="C9" s="274" t="s">
        <v>56</v>
      </c>
      <c r="D9" s="274"/>
      <c r="E9" s="274"/>
      <c r="F9" s="275" t="str">
        <f>SUBSTITUTE(SUBSTITUTE(IF(B9&gt;-0.5%,,"负")&amp;TEXT(INT(ABS(B9)+0.5%),"[dbnum2]G/通用格式元;;")&amp;TEXT(RIGHT(FIXED(B9),2),"[dbnum2]0角0分;;"&amp;IF(ABS(B9)&gt;1%,"整",)),"零角",IF(ABS(B9)&lt;1,,"零")),"零分","整")</f>
        <v>叁万元整</v>
      </c>
      <c r="G9" s="275"/>
      <c r="H9" s="275"/>
      <c r="I9" s="276"/>
    </row>
    <row r="10" s="266" customFormat="1" ht="35" customHeight="1" spans="1:9">
      <c r="A10" s="270" t="s">
        <v>18</v>
      </c>
      <c r="B10" s="277" t="s">
        <v>9</v>
      </c>
      <c r="C10" s="278"/>
      <c r="D10" s="278"/>
      <c r="E10" s="278"/>
      <c r="F10" s="278"/>
      <c r="G10" s="278"/>
      <c r="H10" s="278"/>
      <c r="I10" s="279"/>
    </row>
    <row r="11" s="266" customFormat="1" ht="35" customHeight="1" spans="1:9">
      <c r="A11" s="270" t="s">
        <v>19</v>
      </c>
      <c r="B11" s="277" t="s">
        <v>20</v>
      </c>
      <c r="C11" s="278"/>
      <c r="D11" s="278"/>
      <c r="E11" s="278"/>
      <c r="F11" s="278"/>
      <c r="G11" s="278"/>
      <c r="H11" s="278"/>
      <c r="I11" s="279"/>
    </row>
    <row r="12" s="266" customFormat="1" ht="35" customHeight="1" spans="1:9">
      <c r="A12" s="270" t="s">
        <v>57</v>
      </c>
      <c r="B12" s="303" t="s">
        <v>22</v>
      </c>
      <c r="C12" s="278"/>
      <c r="D12" s="278"/>
      <c r="E12" s="278"/>
      <c r="F12" s="278"/>
      <c r="G12" s="278"/>
      <c r="H12" s="278"/>
      <c r="I12" s="279"/>
    </row>
    <row r="13" s="266" customFormat="1" ht="21.75" customHeight="1" spans="1:9">
      <c r="A13" s="281" t="s">
        <v>58</v>
      </c>
      <c r="B13" s="282"/>
      <c r="C13" s="283"/>
      <c r="D13" s="284"/>
      <c r="E13" s="282" t="s">
        <v>59</v>
      </c>
      <c r="F13" s="284"/>
      <c r="G13" s="282"/>
      <c r="H13" s="284"/>
      <c r="I13" s="285" t="s">
        <v>29</v>
      </c>
    </row>
    <row r="14" ht="36" customHeight="1" spans="1:9">
      <c r="A14" s="286"/>
      <c r="B14" s="287"/>
      <c r="C14" s="288"/>
      <c r="D14" s="289"/>
      <c r="E14" s="287"/>
      <c r="F14" s="289"/>
      <c r="G14" s="287"/>
      <c r="H14" s="289"/>
      <c r="I14" s="290"/>
    </row>
    <row r="15" ht="64" customHeight="1" spans="1:9">
      <c r="A15" s="291" t="s">
        <v>60</v>
      </c>
      <c r="B15" s="270" t="s">
        <v>32</v>
      </c>
      <c r="C15" s="270"/>
      <c r="D15" s="291"/>
      <c r="E15" s="270" t="s">
        <v>61</v>
      </c>
      <c r="F15" s="270"/>
      <c r="G15" s="270"/>
      <c r="H15" s="270"/>
      <c r="I15" s="290"/>
    </row>
    <row r="16" ht="58" customHeight="1" spans="1:9">
      <c r="A16" s="291" t="s">
        <v>62</v>
      </c>
      <c r="B16" s="270"/>
      <c r="C16" s="270"/>
      <c r="D16" s="270"/>
      <c r="E16" s="270" t="s">
        <v>63</v>
      </c>
      <c r="F16" s="291"/>
      <c r="G16" s="270"/>
      <c r="H16" s="270"/>
      <c r="I16" s="292"/>
    </row>
  </sheetData>
  <mergeCells count="24">
    <mergeCell ref="A1:I1"/>
    <mergeCell ref="H2:I2"/>
    <mergeCell ref="C3:I3"/>
    <mergeCell ref="C4:I4"/>
    <mergeCell ref="C5:I5"/>
    <mergeCell ref="C6:I6"/>
    <mergeCell ref="C7:I7"/>
    <mergeCell ref="C8:I8"/>
    <mergeCell ref="C9:E9"/>
    <mergeCell ref="F9:I9"/>
    <mergeCell ref="B10:I10"/>
    <mergeCell ref="B11:I11"/>
    <mergeCell ref="B12:I12"/>
    <mergeCell ref="B15:D15"/>
    <mergeCell ref="E15:F15"/>
    <mergeCell ref="G15:H15"/>
    <mergeCell ref="B16:D16"/>
    <mergeCell ref="E16:F16"/>
    <mergeCell ref="G16:H16"/>
    <mergeCell ref="A13:A14"/>
    <mergeCell ref="I13:I16"/>
    <mergeCell ref="B13:D14"/>
    <mergeCell ref="E13:F14"/>
    <mergeCell ref="G13:H14"/>
  </mergeCells>
  <printOptions horizontalCentered="1"/>
  <pageMargins left="0.25" right="0.25" top="1" bottom="1" header="0.3" footer="0.3"/>
  <pageSetup paperSize="9" scale="82" orientation="portrait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zoomScale="50" zoomScaleNormal="50" workbookViewId="0">
      <selection activeCell="I28" sqref="I28"/>
    </sheetView>
  </sheetViews>
  <sheetFormatPr defaultColWidth="11.4711538461538" defaultRowHeight="26"/>
  <cols>
    <col min="1" max="1" width="10.9326923076923" style="240" customWidth="1"/>
    <col min="2" max="2" width="26.7980769230769" style="240" customWidth="1"/>
    <col min="3" max="3" width="17.5288461538462" style="241" customWidth="1"/>
    <col min="4" max="4" width="19.3365384615385" style="242" customWidth="1"/>
    <col min="5" max="5" width="35.2692307692308" style="240" customWidth="1"/>
    <col min="6" max="6" width="17.3942307692308" style="240" customWidth="1"/>
    <col min="7" max="7" width="35" style="240" customWidth="1"/>
    <col min="8" max="8" width="34.6634615384615" style="240" customWidth="1"/>
    <col min="9" max="9" width="25.6057692307692" style="243" customWidth="1"/>
    <col min="10" max="10" width="21.7307692307692" style="243" customWidth="1"/>
    <col min="11" max="11" width="25.2019230769231" style="240" customWidth="1"/>
    <col min="12" max="12" width="21.7980769230769" style="243" customWidth="1"/>
    <col min="13" max="13" width="27.0673076923077" style="240" customWidth="1"/>
    <col min="14" max="16384" width="11.4711538461538" style="244"/>
  </cols>
  <sheetData>
    <row r="1" ht="42" customHeight="1" spans="1:13">
      <c r="A1" s="245" t="s">
        <v>64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7"/>
    </row>
    <row r="2" s="238" customFormat="1" ht="42" customHeight="1" spans="1:13">
      <c r="A2" s="248" t="s">
        <v>65</v>
      </c>
      <c r="B2" s="248" t="s">
        <v>66</v>
      </c>
      <c r="C2" s="249" t="s">
        <v>67</v>
      </c>
      <c r="D2" s="250" t="s">
        <v>68</v>
      </c>
      <c r="E2" s="248" t="s">
        <v>69</v>
      </c>
      <c r="F2" s="248" t="s">
        <v>70</v>
      </c>
      <c r="G2" s="248" t="s">
        <v>71</v>
      </c>
      <c r="H2" s="248" t="s">
        <v>72</v>
      </c>
      <c r="I2" s="251" t="s">
        <v>73</v>
      </c>
      <c r="J2" s="251" t="s">
        <v>74</v>
      </c>
      <c r="K2" s="248" t="s">
        <v>75</v>
      </c>
      <c r="L2" s="251" t="s">
        <v>76</v>
      </c>
      <c r="M2" s="248" t="s">
        <v>77</v>
      </c>
    </row>
    <row r="3" s="239" customFormat="1" ht="47" customHeight="1" spans="1:13">
      <c r="A3" s="252">
        <v>1</v>
      </c>
      <c r="B3" s="253" t="s">
        <v>78</v>
      </c>
      <c r="C3" s="254" t="s">
        <v>79</v>
      </c>
      <c r="D3" s="255">
        <v>46115</v>
      </c>
      <c r="E3" s="253" t="s">
        <v>80</v>
      </c>
      <c r="F3" s="253" t="s">
        <v>81</v>
      </c>
      <c r="G3" s="253" t="s">
        <v>82</v>
      </c>
      <c r="H3" s="253" t="s">
        <v>83</v>
      </c>
      <c r="I3" s="256">
        <v>1710</v>
      </c>
      <c r="J3" s="256"/>
      <c r="K3" s="257">
        <f>SUM(I3:J3)</f>
        <v>1710</v>
      </c>
      <c r="L3" s="256">
        <f>SUM(I3:J3)</f>
        <v>1710</v>
      </c>
      <c r="M3" s="253"/>
    </row>
    <row r="4" s="239" customFormat="1" ht="47" customHeight="1" spans="1:13">
      <c r="A4" s="252">
        <v>2</v>
      </c>
      <c r="B4" s="253" t="s">
        <v>84</v>
      </c>
      <c r="C4" s="254" t="s">
        <v>85</v>
      </c>
      <c r="D4" s="255">
        <v>46118</v>
      </c>
      <c r="E4" s="253" t="s">
        <v>86</v>
      </c>
      <c r="F4" s="253" t="s">
        <v>81</v>
      </c>
      <c r="G4" s="253" t="s">
        <v>87</v>
      </c>
      <c r="H4" s="253" t="s">
        <v>83</v>
      </c>
      <c r="I4" s="256">
        <v>1300</v>
      </c>
      <c r="J4" s="256">
        <v>50</v>
      </c>
      <c r="K4" s="257">
        <f>SUM(I4:J4)</f>
        <v>1350</v>
      </c>
      <c r="L4" s="256">
        <f>SUM(I4:J4)</f>
        <v>1350</v>
      </c>
      <c r="M4" s="253"/>
    </row>
    <row r="5" s="239" customFormat="1" ht="47" customHeight="1" spans="1:13">
      <c r="A5" s="252">
        <v>3</v>
      </c>
      <c r="B5" s="253"/>
      <c r="C5" s="254"/>
      <c r="D5" s="255"/>
      <c r="E5" s="253"/>
      <c r="F5" s="253"/>
      <c r="G5" s="253"/>
      <c r="H5" s="253"/>
      <c r="I5" s="256"/>
      <c r="J5" s="256"/>
      <c r="K5" s="257"/>
      <c r="L5" s="256">
        <f>SUM(I5:J5)</f>
        <v>0</v>
      </c>
      <c r="M5" s="253"/>
    </row>
    <row r="6" s="239" customFormat="1" ht="47" customHeight="1" spans="1:13">
      <c r="A6" s="252">
        <v>4</v>
      </c>
      <c r="B6" s="253"/>
      <c r="C6" s="254"/>
      <c r="D6" s="255"/>
      <c r="E6" s="253"/>
      <c r="F6" s="253"/>
      <c r="G6" s="253"/>
      <c r="H6" s="253"/>
      <c r="I6" s="256"/>
      <c r="J6" s="256"/>
      <c r="K6" s="257"/>
      <c r="L6" s="256">
        <f>SUM(I6:J6)</f>
        <v>0</v>
      </c>
      <c r="M6" s="258"/>
    </row>
    <row r="7" s="239" customFormat="1" ht="46.9" customHeight="1" spans="1:13">
      <c r="A7" s="252">
        <v>5</v>
      </c>
      <c r="B7" s="253"/>
      <c r="C7" s="259"/>
      <c r="D7" s="255"/>
      <c r="E7" s="253"/>
      <c r="F7" s="253"/>
      <c r="G7" s="253"/>
      <c r="H7" s="253"/>
      <c r="I7" s="256"/>
      <c r="J7" s="256"/>
      <c r="K7" s="257"/>
      <c r="L7" s="256">
        <f>SUM(I7:J7)</f>
        <v>0</v>
      </c>
      <c r="M7" s="253"/>
    </row>
    <row r="8" s="239" customFormat="1" ht="46.9" customHeight="1" spans="1:13">
      <c r="A8" s="252"/>
      <c r="B8" s="253"/>
      <c r="C8" s="259"/>
      <c r="D8" s="255"/>
      <c r="E8" s="253"/>
      <c r="F8" s="253"/>
      <c r="G8" s="253"/>
      <c r="H8" s="253"/>
      <c r="I8" s="256"/>
      <c r="J8" s="256"/>
      <c r="K8" s="257"/>
      <c r="L8" s="256"/>
      <c r="M8" s="253"/>
    </row>
    <row r="9" s="239" customFormat="1" ht="46.9" customHeight="1" spans="1:13">
      <c r="A9" s="252"/>
      <c r="B9" s="253"/>
      <c r="C9" s="259"/>
      <c r="D9" s="255"/>
      <c r="E9" s="253"/>
      <c r="F9" s="253"/>
      <c r="G9" s="253"/>
      <c r="H9" s="253"/>
      <c r="I9" s="256"/>
      <c r="J9" s="256"/>
      <c r="K9" s="257"/>
      <c r="L9" s="256"/>
      <c r="M9" s="253"/>
    </row>
    <row r="10" s="239" customFormat="1" ht="46.9" customHeight="1" spans="1:13">
      <c r="A10" s="252"/>
      <c r="B10" s="253"/>
      <c r="C10" s="259"/>
      <c r="D10" s="255"/>
      <c r="E10" s="253"/>
      <c r="F10" s="253"/>
      <c r="G10" s="253"/>
      <c r="H10" s="253"/>
      <c r="I10" s="256"/>
      <c r="J10" s="256"/>
      <c r="K10" s="257"/>
      <c r="L10" s="256"/>
      <c r="M10" s="253"/>
    </row>
    <row r="11" s="239" customFormat="1" ht="46.9" customHeight="1" spans="1:13">
      <c r="A11" s="252"/>
      <c r="B11" s="253"/>
      <c r="C11" s="259"/>
      <c r="D11" s="255"/>
      <c r="E11" s="253"/>
      <c r="F11" s="253"/>
      <c r="G11" s="253"/>
      <c r="H11" s="253"/>
      <c r="I11" s="256"/>
      <c r="J11" s="256"/>
      <c r="K11" s="257"/>
      <c r="L11" s="256"/>
      <c r="M11" s="253"/>
    </row>
    <row r="12" s="239" customFormat="1" ht="46.9" customHeight="1" spans="1:13">
      <c r="A12" s="252"/>
      <c r="B12" s="253"/>
      <c r="C12" s="259"/>
      <c r="D12" s="255"/>
      <c r="E12" s="253"/>
      <c r="F12" s="253"/>
      <c r="G12" s="253"/>
      <c r="H12" s="253"/>
      <c r="I12" s="256"/>
      <c r="J12" s="256"/>
      <c r="K12" s="257"/>
      <c r="L12" s="256"/>
      <c r="M12" s="253"/>
    </row>
    <row r="13" s="239" customFormat="1" ht="46.9" customHeight="1" spans="1:13">
      <c r="A13" s="252"/>
      <c r="B13" s="253"/>
      <c r="C13" s="259"/>
      <c r="D13" s="255"/>
      <c r="E13" s="253"/>
      <c r="F13" s="253"/>
      <c r="G13" s="253"/>
      <c r="H13" s="253"/>
      <c r="I13" s="256"/>
      <c r="J13" s="256"/>
      <c r="K13" s="257"/>
      <c r="L13" s="256"/>
      <c r="M13" s="253"/>
    </row>
    <row r="14" s="239" customFormat="1" ht="47" customHeight="1" spans="1:13">
      <c r="A14" s="260"/>
      <c r="B14" s="260"/>
      <c r="C14" s="261"/>
      <c r="D14" s="262"/>
      <c r="E14" s="260"/>
      <c r="F14" s="260"/>
      <c r="G14" s="260"/>
      <c r="H14" s="260" t="s">
        <v>88</v>
      </c>
      <c r="I14" s="263">
        <f>SUM(I3:I7)</f>
        <v>3010</v>
      </c>
      <c r="J14" s="263">
        <f>SUM(J3:J7)</f>
        <v>50</v>
      </c>
      <c r="K14" s="264">
        <f>SUM(K3:K7)</f>
        <v>3060</v>
      </c>
      <c r="L14" s="263">
        <f>SUM(L3:L7)</f>
        <v>3060</v>
      </c>
      <c r="M14" s="260"/>
    </row>
    <row r="15" ht="34.05" customHeight="1"/>
    <row r="16" ht="34.05" customHeight="1"/>
    <row r="17" ht="34.05" customHeight="1"/>
    <row r="18" ht="34.05" customHeight="1"/>
    <row r="19" ht="34.05" customHeight="1"/>
  </sheetData>
  <mergeCells count="1">
    <mergeCell ref="A1:M1"/>
  </mergeCells>
  <pageMargins left="0.7" right="0.7" top="0.75" bottom="0.75" header="0.3" footer="0.3"/>
  <pageSetup paperSize="9" scale="44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zoomScale="78" zoomScaleNormal="78" workbookViewId="0">
      <selection activeCell="N13" sqref="N13"/>
    </sheetView>
  </sheetViews>
  <sheetFormatPr defaultColWidth="9" defaultRowHeight="20.1" customHeight="1"/>
  <cols>
    <col min="1" max="1" width="8.47115384615385" style="4" customWidth="1"/>
    <col min="2" max="2" width="15.6634615384615" style="5" customWidth="1"/>
    <col min="3" max="3" width="15.6634615384615" style="4" customWidth="1"/>
    <col min="4" max="4" width="24" style="4" customWidth="1"/>
    <col min="5" max="7" width="12.8653846153846" style="4" customWidth="1"/>
    <col min="8" max="8" width="18.0673076923077" style="4" customWidth="1"/>
    <col min="9" max="9" width="27.2019230769231" style="4" customWidth="1"/>
    <col min="10" max="10" width="24.5865384615385" style="4" customWidth="1"/>
    <col min="11" max="11" width="24" style="4" customWidth="1"/>
    <col min="12" max="12" width="25.6730769230769" style="4" customWidth="1"/>
    <col min="13" max="13" width="9" style="4" customWidth="1"/>
    <col min="14" max="14" width="23.3365384615385" style="4" customWidth="1"/>
    <col min="15" max="255" width="9" style="4" customWidth="1"/>
    <col min="256" max="16384" width="9" style="1"/>
  </cols>
  <sheetData>
    <row r="1" ht="16.8" spans="1:12">
      <c r="A1" s="6" t="s">
        <v>89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ht="16.8" spans="1:1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="2" customFormat="1" ht="34" spans="1:12">
      <c r="A3" s="12" t="s">
        <v>65</v>
      </c>
      <c r="B3" s="13" t="s">
        <v>90</v>
      </c>
      <c r="C3" s="14" t="s">
        <v>91</v>
      </c>
      <c r="D3" s="15" t="s">
        <v>92</v>
      </c>
      <c r="E3" s="15" t="s">
        <v>93</v>
      </c>
      <c r="F3" s="15" t="s">
        <v>94</v>
      </c>
      <c r="G3" s="15" t="s">
        <v>95</v>
      </c>
      <c r="H3" s="14" t="s">
        <v>96</v>
      </c>
      <c r="I3" s="16" t="s">
        <v>97</v>
      </c>
      <c r="J3" s="17" t="s">
        <v>98</v>
      </c>
      <c r="K3" s="18" t="s">
        <v>99</v>
      </c>
      <c r="L3" s="18" t="s">
        <v>77</v>
      </c>
    </row>
    <row r="4" s="3" customFormat="1" ht="34" spans="1:12">
      <c r="A4" s="19" t="s">
        <v>100</v>
      </c>
      <c r="B4" s="20">
        <v>46169</v>
      </c>
      <c r="C4" s="21" t="s">
        <v>101</v>
      </c>
      <c r="D4" s="21" t="s">
        <v>102</v>
      </c>
      <c r="E4" s="21">
        <v>40</v>
      </c>
      <c r="F4" s="23" t="s">
        <v>103</v>
      </c>
      <c r="G4" s="23" t="s">
        <v>104</v>
      </c>
      <c r="H4" s="28">
        <v>320</v>
      </c>
      <c r="I4" s="25"/>
      <c r="J4" s="26" t="s">
        <v>105</v>
      </c>
      <c r="K4" s="27" t="s">
        <v>106</v>
      </c>
      <c r="L4" s="26"/>
    </row>
    <row r="5" s="3" customFormat="1" ht="34" spans="1:12">
      <c r="A5" s="19" t="s">
        <v>107</v>
      </c>
      <c r="B5" s="20">
        <v>46169</v>
      </c>
      <c r="C5" s="21" t="s">
        <v>101</v>
      </c>
      <c r="D5" s="25" t="s">
        <v>108</v>
      </c>
      <c r="E5" s="21">
        <v>360</v>
      </c>
      <c r="F5" s="23" t="s">
        <v>100</v>
      </c>
      <c r="G5" s="23" t="s">
        <v>109</v>
      </c>
      <c r="H5" s="21">
        <v>360</v>
      </c>
      <c r="I5" s="25"/>
      <c r="J5" s="26" t="s">
        <v>105</v>
      </c>
      <c r="K5" s="27" t="s">
        <v>106</v>
      </c>
      <c r="L5" s="26"/>
    </row>
    <row r="6" s="3" customFormat="1" ht="34" spans="1:12">
      <c r="A6" s="19" t="s">
        <v>110</v>
      </c>
      <c r="B6" s="20">
        <v>46169</v>
      </c>
      <c r="C6" s="21" t="s">
        <v>101</v>
      </c>
      <c r="D6" s="21" t="s">
        <v>111</v>
      </c>
      <c r="E6" s="21">
        <v>600</v>
      </c>
      <c r="F6" s="23" t="s">
        <v>100</v>
      </c>
      <c r="G6" s="23" t="s">
        <v>109</v>
      </c>
      <c r="H6" s="28">
        <v>600</v>
      </c>
      <c r="I6" s="25"/>
      <c r="J6" s="26" t="s">
        <v>105</v>
      </c>
      <c r="K6" s="27" t="s">
        <v>106</v>
      </c>
      <c r="L6" s="26"/>
    </row>
    <row r="7" s="3" customFormat="1" ht="34" spans="1:12">
      <c r="A7" s="19" t="s">
        <v>112</v>
      </c>
      <c r="B7" s="20">
        <v>46169</v>
      </c>
      <c r="C7" s="21" t="s">
        <v>101</v>
      </c>
      <c r="D7" s="21" t="s">
        <v>113</v>
      </c>
      <c r="E7" s="21">
        <v>3.5</v>
      </c>
      <c r="F7" s="23" t="s">
        <v>114</v>
      </c>
      <c r="G7" s="23" t="s">
        <v>104</v>
      </c>
      <c r="H7" s="28">
        <v>105</v>
      </c>
      <c r="I7" s="25"/>
      <c r="J7" s="26" t="s">
        <v>105</v>
      </c>
      <c r="K7" s="27" t="s">
        <v>106</v>
      </c>
      <c r="L7" s="26"/>
    </row>
    <row r="8" s="3" customFormat="1" ht="34" spans="1:12">
      <c r="A8" s="19" t="s">
        <v>115</v>
      </c>
      <c r="B8" s="20">
        <v>46169</v>
      </c>
      <c r="C8" s="21" t="s">
        <v>101</v>
      </c>
      <c r="D8" s="21" t="s">
        <v>116</v>
      </c>
      <c r="E8" s="21">
        <v>0.8</v>
      </c>
      <c r="F8" s="23" t="s">
        <v>117</v>
      </c>
      <c r="G8" s="23" t="s">
        <v>118</v>
      </c>
      <c r="H8" s="28">
        <v>400</v>
      </c>
      <c r="I8" s="25"/>
      <c r="J8" s="26" t="s">
        <v>105</v>
      </c>
      <c r="K8" s="27" t="s">
        <v>106</v>
      </c>
      <c r="L8" s="26"/>
    </row>
    <row r="9" s="3" customFormat="1" ht="34" spans="1:12">
      <c r="A9" s="19" t="s">
        <v>119</v>
      </c>
      <c r="B9" s="20">
        <v>46169</v>
      </c>
      <c r="C9" s="21" t="s">
        <v>101</v>
      </c>
      <c r="D9" s="21" t="s">
        <v>120</v>
      </c>
      <c r="E9" s="21">
        <v>5</v>
      </c>
      <c r="F9" s="23" t="s">
        <v>112</v>
      </c>
      <c r="G9" s="23" t="s">
        <v>121</v>
      </c>
      <c r="H9" s="28">
        <v>20</v>
      </c>
      <c r="I9" s="25"/>
      <c r="J9" s="26" t="s">
        <v>105</v>
      </c>
      <c r="K9" s="27" t="s">
        <v>106</v>
      </c>
      <c r="L9" s="26"/>
    </row>
    <row r="10" s="3" customFormat="1" ht="34" spans="1:12">
      <c r="A10" s="19" t="s">
        <v>122</v>
      </c>
      <c r="B10" s="20">
        <v>46169</v>
      </c>
      <c r="C10" s="21" t="s">
        <v>101</v>
      </c>
      <c r="D10" s="21" t="s">
        <v>123</v>
      </c>
      <c r="E10" s="21">
        <v>150</v>
      </c>
      <c r="F10" s="23" t="s">
        <v>100</v>
      </c>
      <c r="G10" s="23" t="s">
        <v>109</v>
      </c>
      <c r="H10" s="21">
        <v>150</v>
      </c>
      <c r="I10" s="25"/>
      <c r="J10" s="26" t="s">
        <v>105</v>
      </c>
      <c r="K10" s="27" t="s">
        <v>106</v>
      </c>
      <c r="L10" s="26"/>
    </row>
    <row r="11" s="3" customFormat="1" ht="34" spans="1:12">
      <c r="A11" s="19" t="s">
        <v>103</v>
      </c>
      <c r="B11" s="20">
        <v>46169</v>
      </c>
      <c r="C11" s="21" t="s">
        <v>101</v>
      </c>
      <c r="D11" s="21" t="s">
        <v>124</v>
      </c>
      <c r="E11" s="21">
        <v>20</v>
      </c>
      <c r="F11" s="23" t="s">
        <v>119</v>
      </c>
      <c r="G11" s="23" t="s">
        <v>125</v>
      </c>
      <c r="H11" s="28">
        <v>120</v>
      </c>
      <c r="I11" s="25"/>
      <c r="J11" s="26" t="s">
        <v>105</v>
      </c>
      <c r="K11" s="27" t="s">
        <v>106</v>
      </c>
      <c r="L11" s="26"/>
    </row>
    <row r="12" s="3" customFormat="1" ht="34" spans="1:12">
      <c r="A12" s="19" t="s">
        <v>126</v>
      </c>
      <c r="B12" s="20">
        <v>46169</v>
      </c>
      <c r="C12" s="21" t="s">
        <v>101</v>
      </c>
      <c r="D12" s="21" t="s">
        <v>127</v>
      </c>
      <c r="E12" s="21">
        <v>3</v>
      </c>
      <c r="F12" s="23" t="s">
        <v>115</v>
      </c>
      <c r="G12" s="23" t="s">
        <v>128</v>
      </c>
      <c r="H12" s="28">
        <v>15</v>
      </c>
      <c r="I12" s="25"/>
      <c r="J12" s="26" t="s">
        <v>105</v>
      </c>
      <c r="K12" s="27" t="s">
        <v>106</v>
      </c>
      <c r="L12" s="26"/>
    </row>
    <row r="13" s="3" customFormat="1" ht="34" spans="1:12">
      <c r="A13" s="19" t="s">
        <v>129</v>
      </c>
      <c r="B13" s="20">
        <v>46169</v>
      </c>
      <c r="C13" s="21" t="s">
        <v>101</v>
      </c>
      <c r="D13" s="21" t="s">
        <v>130</v>
      </c>
      <c r="E13" s="21">
        <v>150</v>
      </c>
      <c r="F13" s="23" t="s">
        <v>100</v>
      </c>
      <c r="G13" s="23" t="s">
        <v>131</v>
      </c>
      <c r="H13" s="28">
        <v>150</v>
      </c>
      <c r="I13" s="25"/>
      <c r="J13" s="26" t="s">
        <v>105</v>
      </c>
      <c r="K13" s="27" t="s">
        <v>106</v>
      </c>
      <c r="L13" s="26"/>
    </row>
    <row r="14" s="3" customFormat="1" ht="34" spans="1:12">
      <c r="A14" s="19" t="s">
        <v>132</v>
      </c>
      <c r="B14" s="20">
        <v>46169</v>
      </c>
      <c r="C14" s="21" t="s">
        <v>101</v>
      </c>
      <c r="D14" s="21" t="s">
        <v>133</v>
      </c>
      <c r="E14" s="21">
        <v>25</v>
      </c>
      <c r="F14" s="23" t="s">
        <v>100</v>
      </c>
      <c r="G14" s="23" t="s">
        <v>128</v>
      </c>
      <c r="H14" s="28">
        <v>25</v>
      </c>
      <c r="I14" s="25"/>
      <c r="J14" s="26" t="s">
        <v>105</v>
      </c>
      <c r="K14" s="27" t="s">
        <v>106</v>
      </c>
      <c r="L14" s="26"/>
    </row>
    <row r="15" s="3" customFormat="1" ht="34" spans="1:12">
      <c r="A15" s="19" t="s">
        <v>134</v>
      </c>
      <c r="B15" s="20">
        <v>46169</v>
      </c>
      <c r="C15" s="21" t="s">
        <v>101</v>
      </c>
      <c r="D15" s="21" t="s">
        <v>135</v>
      </c>
      <c r="E15" s="21">
        <v>35</v>
      </c>
      <c r="F15" s="23" t="s">
        <v>115</v>
      </c>
      <c r="G15" s="23" t="s">
        <v>109</v>
      </c>
      <c r="H15" s="28">
        <v>175</v>
      </c>
      <c r="I15" s="25"/>
      <c r="J15" s="26" t="s">
        <v>105</v>
      </c>
      <c r="K15" s="27" t="s">
        <v>106</v>
      </c>
      <c r="L15" s="26"/>
    </row>
    <row r="16" s="3" customFormat="1" ht="34" spans="1:12">
      <c r="A16" s="19" t="s">
        <v>136</v>
      </c>
      <c r="B16" s="20">
        <v>46169</v>
      </c>
      <c r="C16" s="21" t="s">
        <v>101</v>
      </c>
      <c r="D16" s="21" t="s">
        <v>137</v>
      </c>
      <c r="E16" s="21">
        <v>60</v>
      </c>
      <c r="F16" s="23" t="s">
        <v>112</v>
      </c>
      <c r="G16" s="23" t="s">
        <v>138</v>
      </c>
      <c r="H16" s="28">
        <v>240</v>
      </c>
      <c r="I16" s="25"/>
      <c r="J16" s="26" t="s">
        <v>105</v>
      </c>
      <c r="K16" s="27" t="s">
        <v>106</v>
      </c>
      <c r="L16" s="26"/>
    </row>
    <row r="17" s="3" customFormat="1" ht="34" spans="1:12">
      <c r="A17" s="19" t="s">
        <v>139</v>
      </c>
      <c r="B17" s="20">
        <v>46169</v>
      </c>
      <c r="C17" s="21" t="s">
        <v>101</v>
      </c>
      <c r="D17" s="21" t="s">
        <v>140</v>
      </c>
      <c r="E17" s="21">
        <v>35</v>
      </c>
      <c r="F17" s="23" t="s">
        <v>119</v>
      </c>
      <c r="G17" s="23" t="s">
        <v>109</v>
      </c>
      <c r="H17" s="28">
        <v>210</v>
      </c>
      <c r="I17" s="25"/>
      <c r="J17" s="26" t="s">
        <v>105</v>
      </c>
      <c r="K17" s="27" t="s">
        <v>106</v>
      </c>
      <c r="L17" s="26"/>
    </row>
    <row r="18" s="3" customFormat="1" ht="54" customHeight="1" spans="1:12">
      <c r="A18" s="19" t="s">
        <v>141</v>
      </c>
      <c r="B18" s="20">
        <v>46169</v>
      </c>
      <c r="C18" s="21" t="s">
        <v>9</v>
      </c>
      <c r="D18" s="21" t="s">
        <v>142</v>
      </c>
      <c r="E18" s="21">
        <v>21.11</v>
      </c>
      <c r="F18" s="23" t="s">
        <v>112</v>
      </c>
      <c r="G18" s="23" t="s">
        <v>143</v>
      </c>
      <c r="H18" s="28">
        <f>E18*F18</f>
        <v>84.44</v>
      </c>
      <c r="I18" s="25"/>
      <c r="J18" s="26" t="s">
        <v>144</v>
      </c>
      <c r="K18" s="27" t="s">
        <v>106</v>
      </c>
      <c r="L18" s="26"/>
    </row>
    <row r="19" s="3" customFormat="1" ht="57" customHeight="1" spans="1:12">
      <c r="A19" s="19" t="s">
        <v>145</v>
      </c>
      <c r="B19" s="20">
        <v>46169</v>
      </c>
      <c r="C19" s="21" t="s">
        <v>9</v>
      </c>
      <c r="D19" s="21" t="s">
        <v>142</v>
      </c>
      <c r="E19" s="21">
        <v>20</v>
      </c>
      <c r="F19" s="23" t="s">
        <v>112</v>
      </c>
      <c r="G19" s="23" t="s">
        <v>143</v>
      </c>
      <c r="H19" s="28">
        <f>E19*F19</f>
        <v>80</v>
      </c>
      <c r="I19" s="25"/>
      <c r="J19" s="26" t="s">
        <v>144</v>
      </c>
      <c r="K19" s="27" t="s">
        <v>106</v>
      </c>
      <c r="L19" s="26"/>
    </row>
    <row r="20" s="3" customFormat="1" ht="45" customHeight="1" spans="1:12">
      <c r="A20" s="19" t="s">
        <v>146</v>
      </c>
      <c r="B20" s="20">
        <v>46169</v>
      </c>
      <c r="C20" s="21" t="s">
        <v>9</v>
      </c>
      <c r="D20" s="21" t="s">
        <v>147</v>
      </c>
      <c r="E20" s="21">
        <v>34.9</v>
      </c>
      <c r="F20" s="23" t="s">
        <v>107</v>
      </c>
      <c r="G20" s="23" t="s">
        <v>143</v>
      </c>
      <c r="H20" s="28">
        <f>E20*F20</f>
        <v>69.8</v>
      </c>
      <c r="I20" s="25"/>
      <c r="J20" s="236" t="s">
        <v>148</v>
      </c>
      <c r="K20" s="27" t="s">
        <v>106</v>
      </c>
      <c r="L20" s="26"/>
    </row>
    <row r="21" s="3" customFormat="1" ht="17.6" spans="1:12">
      <c r="A21" s="19"/>
      <c r="B21" s="20"/>
      <c r="C21" s="21"/>
      <c r="D21" s="21"/>
      <c r="E21" s="21"/>
      <c r="F21" s="23"/>
      <c r="G21" s="23"/>
      <c r="H21" s="28"/>
      <c r="I21" s="25"/>
      <c r="J21" s="236"/>
      <c r="K21" s="27"/>
      <c r="L21" s="26"/>
    </row>
    <row r="22" ht="17.6" spans="1:12">
      <c r="A22" s="29" t="s">
        <v>149</v>
      </c>
      <c r="B22" s="29"/>
      <c r="C22" s="29"/>
      <c r="D22" s="29"/>
      <c r="E22" s="29"/>
      <c r="F22" s="29"/>
      <c r="G22" s="29"/>
      <c r="H22" s="237">
        <f>SUM(H4:H21)</f>
        <v>3124.24</v>
      </c>
      <c r="I22" s="31"/>
      <c r="J22" s="31"/>
      <c r="K22" s="31"/>
      <c r="L22" s="31"/>
    </row>
  </sheetData>
  <mergeCells count="3">
    <mergeCell ref="A22:F22"/>
    <mergeCell ref="I22:L22"/>
    <mergeCell ref="A1:L2"/>
  </mergeCells>
  <pageMargins left="0.700694444444445" right="0.700694444444445" top="0.751388888888889" bottom="0.751388888888889" header="0.298611111111111" footer="0.298611111111111"/>
  <pageSetup paperSize="9" scale="64" orientation="landscape"/>
  <headerFooter>
    <oddFooter>&amp;C第 &amp;P 页，共 &amp;N 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zoomScale="76" zoomScaleNormal="76" workbookViewId="0">
      <selection activeCell="A16" sqref="$A16:$XFD16"/>
    </sheetView>
  </sheetViews>
  <sheetFormatPr defaultColWidth="9" defaultRowHeight="16.8"/>
  <cols>
    <col min="1" max="1" width="8" style="182" customWidth="1"/>
    <col min="2" max="2" width="17.2884615384615" style="182" customWidth="1"/>
    <col min="3" max="3" width="20.2307692307692" style="182" customWidth="1"/>
    <col min="4" max="4" width="22.3461538461538" style="182" customWidth="1"/>
    <col min="5" max="5" width="17.7211538461538" style="182" customWidth="1"/>
    <col min="6" max="6" width="38.8557692307692" style="182" customWidth="1"/>
    <col min="7" max="7" width="18.125" style="183" customWidth="1"/>
    <col min="8" max="8" width="12.6153846153846" style="183" customWidth="1"/>
    <col min="9" max="9" width="19.9230769230769" style="183" customWidth="1"/>
    <col min="10" max="10" width="12.6153846153846" style="183" customWidth="1"/>
    <col min="11" max="11" width="13.2980769230769" style="183" customWidth="1"/>
    <col min="12" max="12" width="19.8076923076923" style="183" customWidth="1"/>
    <col min="13" max="13" width="33.4519230769231" style="182" customWidth="1"/>
    <col min="14" max="16384" width="9" style="182"/>
  </cols>
  <sheetData>
    <row r="1" s="182" customFormat="1" ht="24" customHeight="1" spans="1:13">
      <c r="A1" s="209" t="s">
        <v>150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10"/>
      <c r="M1" s="209"/>
    </row>
    <row r="2" s="182" customFormat="1" ht="23.2" spans="1:13">
      <c r="A2" s="211" t="s">
        <v>151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2"/>
      <c r="M2" s="211"/>
    </row>
    <row r="3" s="182" customFormat="1" ht="24" spans="1:13">
      <c r="A3" s="213" t="s">
        <v>65</v>
      </c>
      <c r="B3" s="214" t="s">
        <v>67</v>
      </c>
      <c r="C3" s="214" t="s">
        <v>152</v>
      </c>
      <c r="D3" s="214" t="s">
        <v>153</v>
      </c>
      <c r="E3" s="214" t="s">
        <v>154</v>
      </c>
      <c r="F3" s="214" t="s">
        <v>155</v>
      </c>
      <c r="G3" s="215" t="s">
        <v>156</v>
      </c>
      <c r="H3" s="215" t="s">
        <v>157</v>
      </c>
      <c r="I3" s="215" t="s">
        <v>158</v>
      </c>
      <c r="J3" s="215" t="s">
        <v>159</v>
      </c>
      <c r="K3" s="215" t="s">
        <v>160</v>
      </c>
      <c r="L3" s="215" t="s">
        <v>161</v>
      </c>
      <c r="M3" s="214" t="s">
        <v>77</v>
      </c>
    </row>
    <row r="4" s="182" customFormat="1" ht="26" spans="1:13">
      <c r="A4" s="216">
        <v>1</v>
      </c>
      <c r="B4" s="217" t="s">
        <v>9</v>
      </c>
      <c r="C4" s="218" t="s">
        <v>3</v>
      </c>
      <c r="D4" s="217" t="s">
        <v>162</v>
      </c>
      <c r="E4" s="217" t="s">
        <v>163</v>
      </c>
      <c r="F4" s="217" t="s">
        <v>164</v>
      </c>
      <c r="G4" s="219">
        <v>252</v>
      </c>
      <c r="H4" s="219"/>
      <c r="I4" s="220">
        <v>590</v>
      </c>
      <c r="J4" s="220"/>
      <c r="K4" s="220"/>
      <c r="L4" s="196">
        <f t="shared" ref="L4:L29" si="0">I4+H4+G4+K4+J4</f>
        <v>842</v>
      </c>
      <c r="M4" s="221"/>
    </row>
    <row r="5" s="182" customFormat="1" ht="26" spans="1:13">
      <c r="A5" s="216">
        <v>2</v>
      </c>
      <c r="B5" s="217" t="s">
        <v>165</v>
      </c>
      <c r="C5" s="218" t="s">
        <v>166</v>
      </c>
      <c r="D5" s="217" t="s">
        <v>167</v>
      </c>
      <c r="E5" s="217" t="s">
        <v>168</v>
      </c>
      <c r="F5" s="217" t="s">
        <v>169</v>
      </c>
      <c r="G5" s="219">
        <v>89</v>
      </c>
      <c r="H5" s="219"/>
      <c r="I5" s="220">
        <v>400</v>
      </c>
      <c r="J5" s="220"/>
      <c r="K5" s="220"/>
      <c r="L5" s="196">
        <f t="shared" si="0"/>
        <v>489</v>
      </c>
      <c r="M5" s="221"/>
    </row>
    <row r="6" s="182" customFormat="1" ht="47" spans="1:13">
      <c r="A6" s="216">
        <v>3</v>
      </c>
      <c r="B6" s="222" t="s">
        <v>170</v>
      </c>
      <c r="C6" s="218" t="s">
        <v>171</v>
      </c>
      <c r="D6" s="217" t="s">
        <v>172</v>
      </c>
      <c r="E6" s="222" t="s">
        <v>173</v>
      </c>
      <c r="F6" s="217" t="s">
        <v>174</v>
      </c>
      <c r="G6" s="219">
        <v>908</v>
      </c>
      <c r="H6" s="219"/>
      <c r="I6" s="220">
        <v>1200</v>
      </c>
      <c r="J6" s="220"/>
      <c r="K6" s="220"/>
      <c r="L6" s="196">
        <f t="shared" si="0"/>
        <v>2108</v>
      </c>
      <c r="M6" s="221"/>
    </row>
    <row r="7" s="182" customFormat="1" ht="47" spans="1:13">
      <c r="A7" s="216">
        <v>4</v>
      </c>
      <c r="B7" s="222" t="s">
        <v>175</v>
      </c>
      <c r="C7" s="218" t="s">
        <v>176</v>
      </c>
      <c r="D7" s="217" t="s">
        <v>167</v>
      </c>
      <c r="E7" s="222" t="s">
        <v>177</v>
      </c>
      <c r="F7" s="217" t="s">
        <v>178</v>
      </c>
      <c r="G7" s="219"/>
      <c r="H7" s="219"/>
      <c r="I7" s="220">
        <v>140</v>
      </c>
      <c r="J7" s="220"/>
      <c r="K7" s="220"/>
      <c r="L7" s="196">
        <f t="shared" si="0"/>
        <v>140</v>
      </c>
      <c r="M7" s="221"/>
    </row>
    <row r="8" s="182" customFormat="1" ht="47" spans="1:13">
      <c r="A8" s="216">
        <v>5</v>
      </c>
      <c r="B8" s="222" t="s">
        <v>179</v>
      </c>
      <c r="C8" s="218" t="s">
        <v>180</v>
      </c>
      <c r="D8" s="217" t="s">
        <v>167</v>
      </c>
      <c r="E8" s="217" t="s">
        <v>181</v>
      </c>
      <c r="F8" s="217" t="s">
        <v>178</v>
      </c>
      <c r="G8" s="219">
        <v>40</v>
      </c>
      <c r="H8" s="219"/>
      <c r="I8" s="220">
        <v>255</v>
      </c>
      <c r="J8" s="220"/>
      <c r="K8" s="220"/>
      <c r="L8" s="196">
        <f t="shared" si="0"/>
        <v>295</v>
      </c>
      <c r="M8" s="221"/>
    </row>
    <row r="9" s="182" customFormat="1" ht="26" spans="1:13">
      <c r="A9" s="216">
        <v>6</v>
      </c>
      <c r="B9" s="222" t="s">
        <v>182</v>
      </c>
      <c r="C9" s="218" t="s">
        <v>183</v>
      </c>
      <c r="D9" s="217" t="s">
        <v>184</v>
      </c>
      <c r="E9" s="222" t="s">
        <v>185</v>
      </c>
      <c r="F9" s="217" t="s">
        <v>174</v>
      </c>
      <c r="G9" s="219">
        <v>171</v>
      </c>
      <c r="H9" s="219"/>
      <c r="I9" s="220">
        <v>300</v>
      </c>
      <c r="J9" s="220"/>
      <c r="K9" s="220"/>
      <c r="L9" s="196">
        <f t="shared" si="0"/>
        <v>471</v>
      </c>
      <c r="M9" s="221"/>
    </row>
    <row r="10" s="182" customFormat="1" ht="47" spans="1:13">
      <c r="A10" s="216">
        <v>7</v>
      </c>
      <c r="B10" s="222" t="s">
        <v>186</v>
      </c>
      <c r="C10" s="218" t="s">
        <v>187</v>
      </c>
      <c r="D10" s="217" t="s">
        <v>167</v>
      </c>
      <c r="E10" s="222" t="s">
        <v>188</v>
      </c>
      <c r="F10" s="217" t="s">
        <v>178</v>
      </c>
      <c r="G10" s="219">
        <v>46</v>
      </c>
      <c r="H10" s="219"/>
      <c r="I10" s="220">
        <v>310</v>
      </c>
      <c r="J10" s="220"/>
      <c r="K10" s="220"/>
      <c r="L10" s="196">
        <f t="shared" si="0"/>
        <v>356</v>
      </c>
      <c r="M10" s="221"/>
    </row>
    <row r="11" s="182" customFormat="1" ht="26" spans="1:13">
      <c r="A11" s="216">
        <v>8</v>
      </c>
      <c r="B11" s="222" t="s">
        <v>189</v>
      </c>
      <c r="C11" s="217" t="s">
        <v>190</v>
      </c>
      <c r="D11" s="217" t="s">
        <v>184</v>
      </c>
      <c r="E11" s="200" t="s">
        <v>191</v>
      </c>
      <c r="F11" s="217" t="s">
        <v>192</v>
      </c>
      <c r="G11" s="219">
        <v>120</v>
      </c>
      <c r="H11" s="219"/>
      <c r="I11" s="220">
        <v>550</v>
      </c>
      <c r="J11" s="220"/>
      <c r="K11" s="220"/>
      <c r="L11" s="196">
        <f t="shared" si="0"/>
        <v>670</v>
      </c>
      <c r="M11" s="221"/>
    </row>
    <row r="12" s="182" customFormat="1" ht="26" spans="1:13">
      <c r="A12" s="216">
        <v>9</v>
      </c>
      <c r="B12" s="222" t="s">
        <v>193</v>
      </c>
      <c r="C12" s="217" t="s">
        <v>194</v>
      </c>
      <c r="D12" s="217" t="s">
        <v>184</v>
      </c>
      <c r="E12" s="222" t="s">
        <v>195</v>
      </c>
      <c r="F12" s="217" t="s">
        <v>196</v>
      </c>
      <c r="G12" s="219">
        <v>227</v>
      </c>
      <c r="H12" s="219"/>
      <c r="I12" s="220">
        <v>519.81</v>
      </c>
      <c r="J12" s="220"/>
      <c r="K12" s="220"/>
      <c r="L12" s="196">
        <f t="shared" si="0"/>
        <v>746.81</v>
      </c>
      <c r="M12" s="221"/>
    </row>
    <row r="13" s="182" customFormat="1" ht="26" spans="1:13">
      <c r="A13" s="216">
        <v>10</v>
      </c>
      <c r="B13" s="217" t="s">
        <v>197</v>
      </c>
      <c r="C13" s="218" t="s">
        <v>3</v>
      </c>
      <c r="D13" s="217" t="s">
        <v>162</v>
      </c>
      <c r="E13" s="217" t="s">
        <v>198</v>
      </c>
      <c r="F13" s="217" t="s">
        <v>174</v>
      </c>
      <c r="G13" s="219">
        <v>128</v>
      </c>
      <c r="H13" s="219"/>
      <c r="I13" s="220">
        <v>400</v>
      </c>
      <c r="J13" s="220"/>
      <c r="K13" s="220"/>
      <c r="L13" s="196">
        <f t="shared" si="0"/>
        <v>528</v>
      </c>
      <c r="M13" s="221"/>
    </row>
    <row r="14" s="208" customFormat="1" ht="26" spans="1:13">
      <c r="A14" s="223">
        <v>11</v>
      </c>
      <c r="B14" s="224" t="s">
        <v>101</v>
      </c>
      <c r="C14" s="225" t="s">
        <v>3</v>
      </c>
      <c r="D14" s="226" t="s">
        <v>162</v>
      </c>
      <c r="E14" s="224" t="s">
        <v>199</v>
      </c>
      <c r="F14" s="226" t="s">
        <v>196</v>
      </c>
      <c r="G14" s="227">
        <v>77</v>
      </c>
      <c r="H14" s="227"/>
      <c r="I14" s="228">
        <v>112.16</v>
      </c>
      <c r="J14" s="228"/>
      <c r="K14" s="228"/>
      <c r="L14" s="227">
        <f t="shared" si="0"/>
        <v>189.16</v>
      </c>
      <c r="M14" s="229"/>
    </row>
    <row r="15" s="208" customFormat="1" ht="26" spans="1:13">
      <c r="A15" s="223">
        <v>12</v>
      </c>
      <c r="B15" s="230" t="s">
        <v>200</v>
      </c>
      <c r="C15" s="225" t="s">
        <v>194</v>
      </c>
      <c r="D15" s="226" t="s">
        <v>162</v>
      </c>
      <c r="E15" s="224" t="s">
        <v>201</v>
      </c>
      <c r="F15" s="226" t="s">
        <v>202</v>
      </c>
      <c r="G15" s="227">
        <v>89.23</v>
      </c>
      <c r="H15" s="227"/>
      <c r="I15" s="228">
        <v>426.92</v>
      </c>
      <c r="J15" s="228"/>
      <c r="K15" s="228"/>
      <c r="L15" s="227">
        <f t="shared" si="0"/>
        <v>516.15</v>
      </c>
      <c r="M15" s="229"/>
    </row>
    <row r="16" s="208" customFormat="1" ht="26" spans="1:13">
      <c r="A16" s="223">
        <v>13</v>
      </c>
      <c r="B16" s="224" t="s">
        <v>203</v>
      </c>
      <c r="C16" s="226" t="s">
        <v>204</v>
      </c>
      <c r="D16" s="226" t="s">
        <v>162</v>
      </c>
      <c r="E16" s="224" t="s">
        <v>205</v>
      </c>
      <c r="F16" s="226" t="s">
        <v>196</v>
      </c>
      <c r="G16" s="227"/>
      <c r="H16" s="227"/>
      <c r="I16" s="228">
        <v>200</v>
      </c>
      <c r="J16" s="228"/>
      <c r="K16" s="228"/>
      <c r="L16" s="227">
        <f t="shared" si="0"/>
        <v>200</v>
      </c>
      <c r="M16" s="229"/>
    </row>
    <row r="17" s="182" customFormat="1" ht="26" spans="1:13">
      <c r="A17" s="216">
        <v>14</v>
      </c>
      <c r="B17" s="217" t="s">
        <v>206</v>
      </c>
      <c r="C17" s="217" t="s">
        <v>207</v>
      </c>
      <c r="D17" s="217" t="s">
        <v>208</v>
      </c>
      <c r="E17" s="217" t="s">
        <v>209</v>
      </c>
      <c r="F17" s="217" t="s">
        <v>192</v>
      </c>
      <c r="G17" s="219">
        <v>151</v>
      </c>
      <c r="H17" s="219"/>
      <c r="I17" s="220">
        <v>835.25</v>
      </c>
      <c r="J17" s="220"/>
      <c r="K17" s="220"/>
      <c r="L17" s="196">
        <f t="shared" si="0"/>
        <v>986.25</v>
      </c>
      <c r="M17" s="221"/>
    </row>
    <row r="18" s="182" customFormat="1" ht="26" spans="1:13">
      <c r="A18" s="216">
        <v>15</v>
      </c>
      <c r="B18" s="217" t="s">
        <v>210</v>
      </c>
      <c r="C18" s="218" t="s">
        <v>207</v>
      </c>
      <c r="D18" s="217" t="s">
        <v>211</v>
      </c>
      <c r="E18" s="217" t="s">
        <v>212</v>
      </c>
      <c r="F18" s="217" t="s">
        <v>192</v>
      </c>
      <c r="G18" s="219">
        <v>78</v>
      </c>
      <c r="H18" s="219"/>
      <c r="I18" s="220">
        <v>600</v>
      </c>
      <c r="J18" s="220"/>
      <c r="K18" s="220"/>
      <c r="L18" s="196">
        <f t="shared" si="0"/>
        <v>678</v>
      </c>
      <c r="M18" s="221"/>
    </row>
    <row r="19" s="182" customFormat="1" ht="26" spans="1:13">
      <c r="A19" s="216">
        <v>16</v>
      </c>
      <c r="B19" s="217" t="s">
        <v>213</v>
      </c>
      <c r="C19" s="218" t="s">
        <v>214</v>
      </c>
      <c r="D19" s="217" t="s">
        <v>215</v>
      </c>
      <c r="E19" s="217" t="s">
        <v>216</v>
      </c>
      <c r="F19" s="217" t="s">
        <v>192</v>
      </c>
      <c r="G19" s="219">
        <v>251</v>
      </c>
      <c r="H19" s="219"/>
      <c r="I19" s="220">
        <v>800</v>
      </c>
      <c r="J19" s="220"/>
      <c r="K19" s="220"/>
      <c r="L19" s="196">
        <f t="shared" si="0"/>
        <v>1051</v>
      </c>
      <c r="M19" s="221"/>
    </row>
    <row r="20" s="182" customFormat="1" ht="26" spans="1:13">
      <c r="A20" s="216">
        <v>17</v>
      </c>
      <c r="B20" s="217" t="s">
        <v>217</v>
      </c>
      <c r="C20" s="217" t="s">
        <v>194</v>
      </c>
      <c r="D20" s="217" t="s">
        <v>211</v>
      </c>
      <c r="E20" s="217" t="s">
        <v>218</v>
      </c>
      <c r="F20" s="217" t="s">
        <v>192</v>
      </c>
      <c r="G20" s="219">
        <v>30</v>
      </c>
      <c r="H20" s="219"/>
      <c r="I20" s="220">
        <v>600</v>
      </c>
      <c r="J20" s="220"/>
      <c r="K20" s="220"/>
      <c r="L20" s="196">
        <f t="shared" si="0"/>
        <v>630</v>
      </c>
      <c r="M20" s="221"/>
    </row>
    <row r="21" s="182" customFormat="1" ht="26" spans="1:13">
      <c r="A21" s="216">
        <v>18</v>
      </c>
      <c r="B21" s="222" t="s">
        <v>219</v>
      </c>
      <c r="C21" s="217" t="s">
        <v>220</v>
      </c>
      <c r="D21" s="217" t="s">
        <v>208</v>
      </c>
      <c r="E21" s="222" t="s">
        <v>221</v>
      </c>
      <c r="F21" s="217" t="s">
        <v>192</v>
      </c>
      <c r="G21" s="219">
        <v>67</v>
      </c>
      <c r="H21" s="219"/>
      <c r="I21" s="220">
        <v>600</v>
      </c>
      <c r="J21" s="220"/>
      <c r="K21" s="220"/>
      <c r="L21" s="196">
        <f t="shared" si="0"/>
        <v>667</v>
      </c>
      <c r="M21" s="221"/>
    </row>
    <row r="22" s="182" customFormat="1" ht="26" spans="1:13">
      <c r="A22" s="216">
        <v>19</v>
      </c>
      <c r="B22" s="222" t="s">
        <v>222</v>
      </c>
      <c r="C22" s="217" t="s">
        <v>223</v>
      </c>
      <c r="D22" s="217" t="s">
        <v>208</v>
      </c>
      <c r="E22" s="222" t="s">
        <v>224</v>
      </c>
      <c r="F22" s="217" t="s">
        <v>178</v>
      </c>
      <c r="G22" s="219">
        <v>44</v>
      </c>
      <c r="H22" s="219"/>
      <c r="I22" s="220">
        <v>500</v>
      </c>
      <c r="J22" s="220"/>
      <c r="K22" s="220"/>
      <c r="L22" s="196">
        <f t="shared" si="0"/>
        <v>544</v>
      </c>
      <c r="M22" s="221"/>
    </row>
    <row r="23" s="182" customFormat="1" ht="26" spans="1:13">
      <c r="A23" s="216">
        <v>20</v>
      </c>
      <c r="B23" s="217" t="s">
        <v>225</v>
      </c>
      <c r="C23" s="217" t="s">
        <v>207</v>
      </c>
      <c r="D23" s="217" t="s">
        <v>226</v>
      </c>
      <c r="E23" s="217" t="s">
        <v>227</v>
      </c>
      <c r="F23" s="217" t="s">
        <v>178</v>
      </c>
      <c r="G23" s="219">
        <v>17</v>
      </c>
      <c r="H23" s="219"/>
      <c r="I23" s="220">
        <v>2400</v>
      </c>
      <c r="J23" s="220"/>
      <c r="K23" s="220"/>
      <c r="L23" s="196">
        <f t="shared" si="0"/>
        <v>2417</v>
      </c>
      <c r="M23" s="221"/>
    </row>
    <row r="24" s="182" customFormat="1" ht="26" spans="1:13">
      <c r="A24" s="216">
        <v>21</v>
      </c>
      <c r="B24" s="222" t="s">
        <v>228</v>
      </c>
      <c r="C24" s="217" t="s">
        <v>229</v>
      </c>
      <c r="D24" s="217" t="s">
        <v>230</v>
      </c>
      <c r="E24" s="222" t="s">
        <v>231</v>
      </c>
      <c r="F24" s="217" t="s">
        <v>178</v>
      </c>
      <c r="G24" s="219"/>
      <c r="H24" s="219"/>
      <c r="I24" s="220">
        <v>500</v>
      </c>
      <c r="J24" s="220"/>
      <c r="K24" s="220"/>
      <c r="L24" s="196">
        <f t="shared" si="0"/>
        <v>500</v>
      </c>
      <c r="M24" s="221"/>
    </row>
    <row r="25" s="182" customFormat="1" ht="26" spans="1:13">
      <c r="A25" s="216">
        <v>22</v>
      </c>
      <c r="B25" s="222" t="s">
        <v>232</v>
      </c>
      <c r="C25" s="217" t="s">
        <v>214</v>
      </c>
      <c r="D25" s="217" t="s">
        <v>162</v>
      </c>
      <c r="E25" s="222" t="s">
        <v>233</v>
      </c>
      <c r="F25" s="217" t="s">
        <v>178</v>
      </c>
      <c r="G25" s="219">
        <v>64</v>
      </c>
      <c r="H25" s="219"/>
      <c r="I25" s="220">
        <v>120</v>
      </c>
      <c r="J25" s="220"/>
      <c r="K25" s="220"/>
      <c r="L25" s="196">
        <f t="shared" si="0"/>
        <v>184</v>
      </c>
      <c r="M25" s="221"/>
    </row>
    <row r="26" s="182" customFormat="1" ht="26" spans="1:13">
      <c r="A26" s="216">
        <v>23</v>
      </c>
      <c r="B26" s="222"/>
      <c r="C26" s="217"/>
      <c r="D26" s="217"/>
      <c r="E26" s="222"/>
      <c r="F26" s="217"/>
      <c r="G26" s="219"/>
      <c r="H26" s="219"/>
      <c r="I26" s="220"/>
      <c r="J26" s="220"/>
      <c r="K26" s="220"/>
      <c r="L26" s="196">
        <f t="shared" si="0"/>
        <v>0</v>
      </c>
      <c r="M26" s="221"/>
    </row>
    <row r="27" s="182" customFormat="1" ht="35" customHeight="1" spans="1:13">
      <c r="A27" s="216"/>
      <c r="B27" s="217"/>
      <c r="C27" s="217"/>
      <c r="D27" s="217"/>
      <c r="E27" s="217"/>
      <c r="F27" s="217"/>
      <c r="G27" s="219"/>
      <c r="H27" s="219"/>
      <c r="I27" s="220"/>
      <c r="J27" s="220"/>
      <c r="K27" s="220"/>
      <c r="L27" s="196">
        <f t="shared" si="0"/>
        <v>0</v>
      </c>
      <c r="M27" s="221"/>
    </row>
    <row r="28" s="182" customFormat="1" ht="35" customHeight="1" spans="1:13">
      <c r="A28" s="231" t="s">
        <v>234</v>
      </c>
      <c r="B28" s="232"/>
      <c r="C28" s="232"/>
      <c r="D28" s="232"/>
      <c r="E28" s="233"/>
      <c r="F28" s="233"/>
      <c r="G28" s="234">
        <f t="shared" ref="G28:L28" si="1">SUM(G4:G27)</f>
        <v>2849.23</v>
      </c>
      <c r="H28" s="234">
        <f t="shared" si="1"/>
        <v>0</v>
      </c>
      <c r="I28" s="234">
        <f t="shared" si="1"/>
        <v>12359.14</v>
      </c>
      <c r="J28" s="234">
        <f t="shared" si="1"/>
        <v>0</v>
      </c>
      <c r="K28" s="234">
        <f t="shared" si="1"/>
        <v>0</v>
      </c>
      <c r="L28" s="234">
        <f t="shared" si="1"/>
        <v>15208.37</v>
      </c>
      <c r="M28" s="235"/>
    </row>
    <row r="29" s="182" customFormat="1" spans="1:13">
      <c r="A29" s="206"/>
      <c r="B29" s="206"/>
      <c r="C29" s="206"/>
      <c r="D29" s="206"/>
      <c r="E29" s="206"/>
      <c r="F29" s="206"/>
      <c r="G29" s="207"/>
      <c r="H29" s="207"/>
      <c r="I29" s="207"/>
      <c r="J29" s="207"/>
      <c r="K29" s="207"/>
      <c r="L29" s="207"/>
      <c r="M29" s="206"/>
    </row>
    <row r="30" s="182" customFormat="1" spans="1:13">
      <c r="A30" s="206"/>
      <c r="B30" s="206"/>
      <c r="C30" s="206"/>
      <c r="D30" s="206"/>
      <c r="E30" s="206"/>
      <c r="F30" s="206"/>
      <c r="G30" s="207"/>
      <c r="H30" s="207"/>
      <c r="I30" s="207"/>
      <c r="J30" s="207"/>
      <c r="K30" s="207"/>
      <c r="L30" s="207"/>
      <c r="M30" s="206"/>
    </row>
  </sheetData>
  <mergeCells count="3">
    <mergeCell ref="A1:M1"/>
    <mergeCell ref="A2:M2"/>
    <mergeCell ref="A28:E28"/>
  </mergeCells>
  <conditionalFormatting sqref="E10">
    <cfRule type="duplicateValues" dxfId="0" priority="1"/>
  </conditionalFormatting>
  <conditionalFormatting sqref="E15">
    <cfRule type="duplicateValues" dxfId="0" priority="2"/>
  </conditionalFormatting>
  <conditionalFormatting sqref="E26">
    <cfRule type="duplicateValues" dxfId="0" priority="8"/>
  </conditionalFormatting>
  <conditionalFormatting sqref="E27">
    <cfRule type="duplicateValues" dxfId="0" priority="7"/>
  </conditionalFormatting>
  <conditionalFormatting sqref="E20:E22">
    <cfRule type="duplicateValues" dxfId="0" priority="9"/>
  </conditionalFormatting>
  <conditionalFormatting sqref="E4:E9 E11:E14 E16">
    <cfRule type="duplicateValues" dxfId="0" priority="12"/>
  </conditionalFormatting>
  <conditionalFormatting sqref="E17:E19 E23:E24">
    <cfRule type="duplicateValues" dxfId="0" priority="10"/>
  </conditionalFormatting>
  <pageMargins left="0.75" right="0.75" top="1" bottom="1" header="0.5" footer="0.5"/>
  <pageSetup paperSize="9" scale="5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zoomScale="78" zoomScaleNormal="78" workbookViewId="0">
      <selection activeCell="A1" sqref="$A1:$XFD1048576"/>
    </sheetView>
  </sheetViews>
  <sheetFormatPr defaultColWidth="9" defaultRowHeight="16.8"/>
  <cols>
    <col min="1" max="1" width="8" style="182" customWidth="1"/>
    <col min="2" max="2" width="11.1538461538462" style="182" customWidth="1"/>
    <col min="3" max="3" width="17.1153846153846" style="182" customWidth="1"/>
    <col min="4" max="4" width="11.1538461538462" style="182" customWidth="1"/>
    <col min="5" max="5" width="16.6923076923077" style="182" customWidth="1"/>
    <col min="6" max="6" width="18.6153846153846" style="182" customWidth="1"/>
    <col min="7" max="8" width="10.9615384615385" style="183" customWidth="1"/>
    <col min="9" max="9" width="17.1153846153846" style="183" customWidth="1"/>
    <col min="10" max="10" width="7.88461538461539" style="183" customWidth="1"/>
    <col min="11" max="11" width="10.9615384615385" style="183" customWidth="1"/>
    <col min="12" max="12" width="13.6153846153846" style="183" customWidth="1"/>
    <col min="13" max="13" width="8" style="182" customWidth="1"/>
    <col min="14" max="16384" width="9" style="182"/>
  </cols>
  <sheetData>
    <row r="1" s="182" customFormat="1" ht="24" customHeight="1" spans="1:13">
      <c r="A1" s="184" t="s">
        <v>150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5"/>
      <c r="M1" s="184"/>
    </row>
    <row r="2" s="182" customFormat="1" ht="23.2" spans="1:13">
      <c r="A2" s="186" t="s">
        <v>235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7"/>
      <c r="M2" s="186"/>
    </row>
    <row r="3" s="182" customFormat="1" ht="24" spans="1:13">
      <c r="A3" s="188" t="s">
        <v>65</v>
      </c>
      <c r="B3" s="189" t="s">
        <v>67</v>
      </c>
      <c r="C3" s="189" t="s">
        <v>152</v>
      </c>
      <c r="D3" s="189" t="s">
        <v>153</v>
      </c>
      <c r="E3" s="189" t="s">
        <v>154</v>
      </c>
      <c r="F3" s="189" t="s">
        <v>155</v>
      </c>
      <c r="G3" s="190" t="s">
        <v>156</v>
      </c>
      <c r="H3" s="190" t="s">
        <v>157</v>
      </c>
      <c r="I3" s="190" t="s">
        <v>158</v>
      </c>
      <c r="J3" s="190" t="s">
        <v>159</v>
      </c>
      <c r="K3" s="190" t="s">
        <v>160</v>
      </c>
      <c r="L3" s="190" t="s">
        <v>161</v>
      </c>
      <c r="M3" s="189" t="s">
        <v>77</v>
      </c>
    </row>
    <row r="4" s="182" customFormat="1" ht="26" spans="1:13">
      <c r="A4" s="191">
        <v>1</v>
      </c>
      <c r="B4" s="192" t="s">
        <v>182</v>
      </c>
      <c r="C4" s="193" t="s">
        <v>183</v>
      </c>
      <c r="D4" s="194" t="s">
        <v>184</v>
      </c>
      <c r="E4" s="195" t="s">
        <v>185</v>
      </c>
      <c r="F4" s="194" t="s">
        <v>236</v>
      </c>
      <c r="G4" s="196">
        <v>269</v>
      </c>
      <c r="H4" s="196"/>
      <c r="I4" s="197">
        <v>300</v>
      </c>
      <c r="J4" s="197"/>
      <c r="K4" s="197"/>
      <c r="L4" s="196">
        <v>569</v>
      </c>
      <c r="M4" s="198"/>
    </row>
    <row r="5" s="182" customFormat="1" ht="26" spans="1:13">
      <c r="A5" s="191">
        <v>2</v>
      </c>
      <c r="B5" s="192" t="s">
        <v>182</v>
      </c>
      <c r="C5" s="193" t="s">
        <v>183</v>
      </c>
      <c r="D5" s="194" t="s">
        <v>184</v>
      </c>
      <c r="E5" s="195" t="s">
        <v>185</v>
      </c>
      <c r="F5" s="194" t="s">
        <v>237</v>
      </c>
      <c r="G5" s="196"/>
      <c r="H5" s="196"/>
      <c r="I5" s="197">
        <v>300</v>
      </c>
      <c r="J5" s="197"/>
      <c r="K5" s="197"/>
      <c r="L5" s="196">
        <v>300</v>
      </c>
      <c r="M5" s="198"/>
    </row>
    <row r="6" s="182" customFormat="1" ht="26" spans="1:13">
      <c r="A6" s="191">
        <v>3</v>
      </c>
      <c r="B6" s="192" t="s">
        <v>182</v>
      </c>
      <c r="C6" s="193" t="s">
        <v>183</v>
      </c>
      <c r="D6" s="194" t="s">
        <v>184</v>
      </c>
      <c r="E6" s="195" t="s">
        <v>185</v>
      </c>
      <c r="F6" s="194" t="s">
        <v>238</v>
      </c>
      <c r="G6" s="196">
        <v>302</v>
      </c>
      <c r="H6" s="196">
        <v>30</v>
      </c>
      <c r="I6" s="197">
        <v>400</v>
      </c>
      <c r="J6" s="197"/>
      <c r="K6" s="197"/>
      <c r="L6" s="196">
        <v>732</v>
      </c>
      <c r="M6" s="198"/>
    </row>
    <row r="7" s="182" customFormat="1" ht="26" spans="1:13">
      <c r="A7" s="191">
        <v>4</v>
      </c>
      <c r="B7" s="192" t="s">
        <v>182</v>
      </c>
      <c r="C7" s="193" t="s">
        <v>183</v>
      </c>
      <c r="D7" s="194" t="s">
        <v>184</v>
      </c>
      <c r="E7" s="195" t="s">
        <v>185</v>
      </c>
      <c r="F7" s="194" t="s">
        <v>239</v>
      </c>
      <c r="G7" s="196">
        <v>239</v>
      </c>
      <c r="H7" s="196"/>
      <c r="I7" s="197">
        <v>400</v>
      </c>
      <c r="J7" s="197"/>
      <c r="K7" s="197"/>
      <c r="L7" s="196">
        <v>639</v>
      </c>
      <c r="M7" s="198"/>
    </row>
    <row r="8" s="182" customFormat="1" ht="26" spans="1:13">
      <c r="A8" s="191">
        <v>5</v>
      </c>
      <c r="B8" s="192" t="s">
        <v>182</v>
      </c>
      <c r="C8" s="193" t="s">
        <v>183</v>
      </c>
      <c r="D8" s="194" t="s">
        <v>184</v>
      </c>
      <c r="E8" s="195" t="s">
        <v>185</v>
      </c>
      <c r="F8" s="194" t="s">
        <v>240</v>
      </c>
      <c r="G8" s="196"/>
      <c r="H8" s="196"/>
      <c r="I8" s="197">
        <v>400</v>
      </c>
      <c r="J8" s="197"/>
      <c r="K8" s="197"/>
      <c r="L8" s="196">
        <v>400</v>
      </c>
      <c r="M8" s="198"/>
    </row>
    <row r="9" s="182" customFormat="1" ht="26" spans="1:13">
      <c r="A9" s="191">
        <v>6</v>
      </c>
      <c r="B9" s="192" t="s">
        <v>182</v>
      </c>
      <c r="C9" s="193" t="s">
        <v>183</v>
      </c>
      <c r="D9" s="194" t="s">
        <v>184</v>
      </c>
      <c r="E9" s="195" t="s">
        <v>185</v>
      </c>
      <c r="F9" s="194" t="s">
        <v>241</v>
      </c>
      <c r="G9" s="196"/>
      <c r="H9" s="196"/>
      <c r="I9" s="197">
        <v>270</v>
      </c>
      <c r="J9" s="197"/>
      <c r="K9" s="197"/>
      <c r="L9" s="196">
        <v>270</v>
      </c>
      <c r="M9" s="198"/>
    </row>
    <row r="10" s="182" customFormat="1" ht="26" spans="1:13">
      <c r="A10" s="191">
        <v>7</v>
      </c>
      <c r="B10" s="194" t="s">
        <v>9</v>
      </c>
      <c r="C10" s="193" t="s">
        <v>3</v>
      </c>
      <c r="D10" s="194" t="s">
        <v>162</v>
      </c>
      <c r="E10" s="194" t="s">
        <v>163</v>
      </c>
      <c r="F10" s="194" t="s">
        <v>242</v>
      </c>
      <c r="G10" s="196">
        <v>53</v>
      </c>
      <c r="H10" s="196"/>
      <c r="I10" s="197">
        <v>355</v>
      </c>
      <c r="J10" s="197"/>
      <c r="K10" s="197"/>
      <c r="L10" s="196">
        <v>408</v>
      </c>
      <c r="M10" s="198"/>
    </row>
    <row r="11" s="182" customFormat="1" ht="26" spans="1:13">
      <c r="A11" s="191">
        <v>8</v>
      </c>
      <c r="B11" s="199" t="s">
        <v>193</v>
      </c>
      <c r="C11" s="193" t="s">
        <v>243</v>
      </c>
      <c r="D11" s="194" t="s">
        <v>244</v>
      </c>
      <c r="E11" s="192" t="s">
        <v>245</v>
      </c>
      <c r="F11" s="194" t="s">
        <v>246</v>
      </c>
      <c r="G11" s="196">
        <v>65</v>
      </c>
      <c r="H11" s="196"/>
      <c r="I11" s="197">
        <v>280</v>
      </c>
      <c r="J11" s="197"/>
      <c r="K11" s="197"/>
      <c r="L11" s="196">
        <v>345</v>
      </c>
      <c r="M11" s="198"/>
    </row>
    <row r="12" s="182" customFormat="1" ht="26" spans="1:13">
      <c r="A12" s="191">
        <v>9</v>
      </c>
      <c r="B12" s="192" t="s">
        <v>247</v>
      </c>
      <c r="C12" s="193" t="s">
        <v>243</v>
      </c>
      <c r="D12" s="194" t="s">
        <v>244</v>
      </c>
      <c r="E12" s="192" t="s">
        <v>248</v>
      </c>
      <c r="F12" s="194" t="s">
        <v>246</v>
      </c>
      <c r="G12" s="196">
        <v>21</v>
      </c>
      <c r="H12" s="196"/>
      <c r="I12" s="197">
        <v>320</v>
      </c>
      <c r="J12" s="197"/>
      <c r="K12" s="197"/>
      <c r="L12" s="196">
        <v>341</v>
      </c>
      <c r="M12" s="198"/>
    </row>
    <row r="13" s="182" customFormat="1" ht="26" spans="1:13">
      <c r="A13" s="191">
        <v>10</v>
      </c>
      <c r="B13" s="192" t="s">
        <v>249</v>
      </c>
      <c r="C13" s="193" t="s">
        <v>243</v>
      </c>
      <c r="D13" s="194" t="s">
        <v>244</v>
      </c>
      <c r="E13" s="194" t="s">
        <v>250</v>
      </c>
      <c r="F13" s="194" t="s">
        <v>251</v>
      </c>
      <c r="G13" s="196"/>
      <c r="H13" s="196"/>
      <c r="I13" s="197">
        <v>110</v>
      </c>
      <c r="J13" s="197"/>
      <c r="K13" s="197"/>
      <c r="L13" s="196">
        <v>110</v>
      </c>
      <c r="M13" s="198"/>
    </row>
    <row r="14" s="182" customFormat="1" ht="26" spans="1:13">
      <c r="A14" s="191">
        <v>8</v>
      </c>
      <c r="B14" s="192"/>
      <c r="C14" s="193"/>
      <c r="D14" s="194"/>
      <c r="E14" s="192"/>
      <c r="F14" s="194"/>
      <c r="G14" s="196"/>
      <c r="H14" s="196"/>
      <c r="I14" s="197"/>
      <c r="J14" s="197"/>
      <c r="K14" s="197"/>
      <c r="L14" s="196"/>
      <c r="M14" s="198"/>
    </row>
    <row r="15" s="182" customFormat="1" ht="26" spans="1:13">
      <c r="A15" s="191">
        <v>9</v>
      </c>
      <c r="B15" s="192"/>
      <c r="C15" s="193"/>
      <c r="D15" s="194"/>
      <c r="E15" s="192"/>
      <c r="F15" s="194"/>
      <c r="G15" s="196"/>
      <c r="H15" s="196"/>
      <c r="I15" s="197"/>
      <c r="J15" s="197"/>
      <c r="K15" s="197"/>
      <c r="L15" s="196"/>
      <c r="M15" s="198"/>
    </row>
    <row r="16" s="182" customFormat="1" ht="26" spans="1:13">
      <c r="A16" s="191">
        <v>10</v>
      </c>
      <c r="B16" s="192"/>
      <c r="C16" s="194"/>
      <c r="D16" s="194"/>
      <c r="E16" s="200"/>
      <c r="F16" s="194"/>
      <c r="G16" s="196"/>
      <c r="H16" s="196"/>
      <c r="I16" s="197"/>
      <c r="J16" s="197"/>
      <c r="K16" s="197"/>
      <c r="L16" s="196"/>
      <c r="M16" s="198"/>
    </row>
    <row r="17" s="182" customFormat="1" ht="35" customHeight="1" spans="1:13">
      <c r="A17" s="201" t="s">
        <v>234</v>
      </c>
      <c r="B17" s="202"/>
      <c r="C17" s="202"/>
      <c r="D17" s="202"/>
      <c r="E17" s="203"/>
      <c r="F17" s="203"/>
      <c r="G17" s="204">
        <v>949</v>
      </c>
      <c r="H17" s="204">
        <v>30</v>
      </c>
      <c r="I17" s="204">
        <v>3135</v>
      </c>
      <c r="J17" s="204">
        <v>0</v>
      </c>
      <c r="K17" s="204">
        <v>0</v>
      </c>
      <c r="L17" s="204">
        <v>4114</v>
      </c>
      <c r="M17" s="205"/>
    </row>
    <row r="18" s="182" customFormat="1" spans="1:13">
      <c r="A18" s="206"/>
      <c r="B18" s="206"/>
      <c r="C18" s="206"/>
      <c r="D18" s="206"/>
      <c r="E18" s="206"/>
      <c r="F18" s="206"/>
      <c r="G18" s="207"/>
      <c r="H18" s="207"/>
      <c r="I18" s="207"/>
      <c r="J18" s="207"/>
      <c r="K18" s="207"/>
      <c r="L18" s="207"/>
      <c r="M18" s="206"/>
    </row>
    <row r="19" s="182" customFormat="1" spans="1:13">
      <c r="A19" s="206"/>
      <c r="B19" s="206"/>
      <c r="C19" s="206"/>
      <c r="D19" s="206"/>
      <c r="E19" s="206"/>
      <c r="F19" s="206"/>
      <c r="G19" s="207"/>
      <c r="H19" s="207"/>
      <c r="I19" s="207"/>
      <c r="J19" s="207"/>
      <c r="K19" s="207"/>
      <c r="L19" s="207"/>
      <c r="M19" s="206"/>
    </row>
    <row r="20" s="182" customFormat="1" spans="1:13">
      <c r="G20" s="183"/>
      <c r="H20" s="183"/>
      <c r="I20" s="183"/>
      <c r="J20" s="183"/>
      <c r="K20" s="183"/>
      <c r="L20" s="183"/>
    </row>
  </sheetData>
  <mergeCells count="3">
    <mergeCell ref="A1:M1"/>
    <mergeCell ref="A2:M2"/>
    <mergeCell ref="A17:E17"/>
  </mergeCells>
  <conditionalFormatting sqref="E10">
    <cfRule type="duplicateValues" dxfId="0" priority="2"/>
  </conditionalFormatting>
  <conditionalFormatting sqref="E15">
    <cfRule type="duplicateValues" dxfId="0" priority="5"/>
  </conditionalFormatting>
  <conditionalFormatting sqref="E4:E9">
    <cfRule type="duplicateValues" dxfId="0" priority="3"/>
  </conditionalFormatting>
  <conditionalFormatting sqref="E11:E14 E16">
    <cfRule type="duplicateValues" dxfId="0" priority="11"/>
  </conditionalFormatting>
  <pageMargins left="0.75" right="0.75" top="1" bottom="1" header="0.5" footer="0.5"/>
  <pageSetup paperSize="9" scale="76" orientation="portrait"/>
  <headerFooter/>
  <rowBreaks count="1" manualBreakCount="1">
    <brk id="1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zoomScale="78" zoomScaleNormal="78" workbookViewId="0">
      <selection activeCell="F4" sqref="F4"/>
    </sheetView>
  </sheetViews>
  <sheetFormatPr defaultColWidth="9" defaultRowHeight="16.8"/>
  <cols>
    <col min="1" max="1" width="9.77884615384615" style="151" customWidth="1"/>
    <col min="2" max="2" width="18.4903846153846" style="151" customWidth="1"/>
    <col min="3" max="4" width="28.7596153846154" style="151" customWidth="1"/>
    <col min="5" max="5" width="24.4423076923077" style="151" customWidth="1"/>
    <col min="6" max="6" width="22.1826923076923" style="151" customWidth="1"/>
    <col min="7" max="7" width="20.1923076923077" style="151" customWidth="1"/>
    <col min="8" max="8" width="17.0480769230769" style="151" customWidth="1"/>
    <col min="9" max="9" width="18.7019230769231" style="151" customWidth="1"/>
    <col min="10" max="10" width="17.1634615384615" style="151" customWidth="1"/>
    <col min="11" max="11" width="17.2692307692308" style="151" customWidth="1"/>
    <col min="12" max="12" width="29.5961538461538" style="151" customWidth="1"/>
    <col min="13" max="16384" width="9" style="151"/>
  </cols>
  <sheetData>
    <row r="1" s="151" customFormat="1" ht="49" customHeight="1" spans="1:12">
      <c r="A1" s="152" t="s">
        <v>252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4"/>
    </row>
    <row r="2" s="151" customFormat="1" ht="45" customHeight="1" spans="1:12">
      <c r="A2" s="155" t="s">
        <v>253</v>
      </c>
      <c r="B2" s="156"/>
      <c r="C2" s="157" t="s">
        <v>254</v>
      </c>
      <c r="D2" s="156"/>
      <c r="E2" s="157" t="s">
        <v>255</v>
      </c>
      <c r="F2" s="156"/>
      <c r="G2" s="157" t="s">
        <v>256</v>
      </c>
      <c r="H2" s="156"/>
      <c r="I2" s="157" t="s">
        <v>257</v>
      </c>
      <c r="J2" s="156"/>
      <c r="K2" s="156"/>
      <c r="L2" s="158"/>
    </row>
    <row r="3" s="151" customFormat="1" ht="53" customHeight="1" spans="1:12">
      <c r="A3" s="159" t="s">
        <v>65</v>
      </c>
      <c r="B3" s="160" t="s">
        <v>90</v>
      </c>
      <c r="C3" s="160" t="s">
        <v>258</v>
      </c>
      <c r="D3" s="160" t="s">
        <v>259</v>
      </c>
      <c r="E3" s="160" t="s">
        <v>260</v>
      </c>
      <c r="F3" s="160" t="s">
        <v>261</v>
      </c>
      <c r="G3" s="160" t="s">
        <v>262</v>
      </c>
      <c r="H3" s="160" t="s">
        <v>263</v>
      </c>
      <c r="I3" s="160" t="s">
        <v>158</v>
      </c>
      <c r="J3" s="160" t="s">
        <v>157</v>
      </c>
      <c r="K3" s="160" t="s">
        <v>264</v>
      </c>
      <c r="L3" s="161" t="s">
        <v>265</v>
      </c>
    </row>
    <row r="4" s="151" customFormat="1" ht="43" customHeight="1" spans="1:12">
      <c r="A4" s="162">
        <v>1</v>
      </c>
      <c r="B4" s="168">
        <v>46177</v>
      </c>
      <c r="C4" s="160" t="s">
        <v>266</v>
      </c>
      <c r="D4" s="160" t="s">
        <v>267</v>
      </c>
      <c r="E4" s="164" t="s">
        <v>268</v>
      </c>
      <c r="F4" s="164">
        <v>70001</v>
      </c>
      <c r="G4" s="160">
        <f t="shared" ref="G4:G11" si="0">F4+H4</f>
        <v>70036</v>
      </c>
      <c r="H4" s="164">
        <v>35</v>
      </c>
      <c r="I4" s="164">
        <v>355</v>
      </c>
      <c r="J4" s="164"/>
      <c r="K4" s="164">
        <v>16</v>
      </c>
      <c r="L4" s="165" t="s">
        <v>269</v>
      </c>
    </row>
    <row r="5" s="151" customFormat="1" ht="43" customHeight="1" spans="1:12">
      <c r="A5" s="162">
        <v>2</v>
      </c>
      <c r="B5" s="168">
        <v>46177</v>
      </c>
      <c r="C5" s="160" t="s">
        <v>267</v>
      </c>
      <c r="D5" s="160" t="s">
        <v>270</v>
      </c>
      <c r="E5" s="164" t="s">
        <v>268</v>
      </c>
      <c r="F5" s="160">
        <v>70036</v>
      </c>
      <c r="G5" s="160">
        <f t="shared" si="0"/>
        <v>70092</v>
      </c>
      <c r="H5" s="160">
        <v>56</v>
      </c>
      <c r="I5" s="164"/>
      <c r="J5" s="164"/>
      <c r="K5" s="166"/>
      <c r="L5" s="165"/>
    </row>
    <row r="6" s="151" customFormat="1" ht="43" customHeight="1" spans="1:12">
      <c r="A6" s="162">
        <v>3</v>
      </c>
      <c r="B6" s="163">
        <v>46178</v>
      </c>
      <c r="C6" s="160" t="s">
        <v>270</v>
      </c>
      <c r="D6" s="160" t="s">
        <v>267</v>
      </c>
      <c r="E6" s="164" t="s">
        <v>271</v>
      </c>
      <c r="F6" s="160">
        <v>70092</v>
      </c>
      <c r="G6" s="160">
        <f t="shared" si="0"/>
        <v>70148</v>
      </c>
      <c r="H6" s="160">
        <v>56</v>
      </c>
      <c r="I6" s="164"/>
      <c r="J6" s="164"/>
      <c r="K6" s="166"/>
      <c r="L6" s="165"/>
    </row>
    <row r="7" s="151" customFormat="1" ht="43" customHeight="1" spans="1:12">
      <c r="A7" s="162">
        <v>4</v>
      </c>
      <c r="B7" s="163">
        <v>46178</v>
      </c>
      <c r="C7" s="160" t="s">
        <v>267</v>
      </c>
      <c r="D7" s="160" t="s">
        <v>270</v>
      </c>
      <c r="E7" s="164" t="s">
        <v>271</v>
      </c>
      <c r="F7" s="160">
        <v>70148</v>
      </c>
      <c r="G7" s="160">
        <f t="shared" si="0"/>
        <v>70204</v>
      </c>
      <c r="H7" s="160">
        <v>56</v>
      </c>
      <c r="I7" s="164"/>
      <c r="J7" s="164"/>
      <c r="K7" s="160"/>
      <c r="L7" s="165"/>
    </row>
    <row r="8" s="151" customFormat="1" ht="43" customHeight="1" spans="1:12">
      <c r="A8" s="162">
        <v>5</v>
      </c>
      <c r="B8" s="163">
        <v>46180</v>
      </c>
      <c r="C8" s="160" t="s">
        <v>270</v>
      </c>
      <c r="D8" s="160" t="s">
        <v>267</v>
      </c>
      <c r="E8" s="164" t="s">
        <v>271</v>
      </c>
      <c r="F8" s="160">
        <v>70204</v>
      </c>
      <c r="G8" s="160">
        <f t="shared" si="0"/>
        <v>70260</v>
      </c>
      <c r="H8" s="160">
        <v>56</v>
      </c>
      <c r="I8" s="164"/>
      <c r="J8" s="167"/>
      <c r="K8" s="160">
        <v>16</v>
      </c>
      <c r="L8" s="165"/>
    </row>
    <row r="9" s="151" customFormat="1" ht="43" customHeight="1" spans="1:12">
      <c r="A9" s="162">
        <v>6</v>
      </c>
      <c r="B9" s="163">
        <v>46180</v>
      </c>
      <c r="C9" s="160" t="s">
        <v>267</v>
      </c>
      <c r="D9" s="160" t="s">
        <v>270</v>
      </c>
      <c r="E9" s="164" t="s">
        <v>271</v>
      </c>
      <c r="F9" s="160">
        <v>70260</v>
      </c>
      <c r="G9" s="160">
        <f t="shared" si="0"/>
        <v>70316</v>
      </c>
      <c r="H9" s="160">
        <v>56</v>
      </c>
      <c r="I9" s="164"/>
      <c r="J9" s="164"/>
      <c r="K9" s="164">
        <v>7</v>
      </c>
      <c r="L9" s="165"/>
    </row>
    <row r="10" s="151" customFormat="1" ht="43" customHeight="1" spans="1:12">
      <c r="A10" s="162">
        <v>7</v>
      </c>
      <c r="B10" s="163">
        <v>46182</v>
      </c>
      <c r="C10" s="160" t="s">
        <v>270</v>
      </c>
      <c r="D10" s="160" t="s">
        <v>267</v>
      </c>
      <c r="E10" s="164" t="s">
        <v>271</v>
      </c>
      <c r="F10" s="160">
        <v>70316</v>
      </c>
      <c r="G10" s="160">
        <f t="shared" si="0"/>
        <v>70372</v>
      </c>
      <c r="H10" s="160">
        <v>56</v>
      </c>
      <c r="I10" s="164"/>
      <c r="J10" s="164"/>
      <c r="K10" s="164">
        <v>7</v>
      </c>
      <c r="L10" s="165"/>
    </row>
    <row r="11" s="151" customFormat="1" ht="43" customHeight="1" spans="1:12">
      <c r="A11" s="162">
        <v>8</v>
      </c>
      <c r="B11" s="163">
        <v>46182</v>
      </c>
      <c r="C11" s="160" t="s">
        <v>267</v>
      </c>
      <c r="D11" s="160" t="s">
        <v>270</v>
      </c>
      <c r="E11" s="164" t="s">
        <v>271</v>
      </c>
      <c r="F11" s="160">
        <v>70372</v>
      </c>
      <c r="G11" s="160">
        <f t="shared" si="0"/>
        <v>70428</v>
      </c>
      <c r="H11" s="160">
        <v>56</v>
      </c>
      <c r="I11" s="164"/>
      <c r="J11" s="164"/>
      <c r="K11" s="164">
        <v>7</v>
      </c>
      <c r="L11" s="165"/>
    </row>
    <row r="12" s="151" customFormat="1" ht="43" customHeight="1" spans="1:12">
      <c r="A12" s="162">
        <v>9</v>
      </c>
      <c r="B12" s="163"/>
      <c r="C12" s="160"/>
      <c r="D12" s="160"/>
      <c r="E12" s="160"/>
      <c r="F12" s="160"/>
      <c r="G12" s="160"/>
      <c r="H12" s="160"/>
      <c r="I12" s="164"/>
      <c r="J12" s="164"/>
      <c r="K12" s="164"/>
      <c r="L12" s="165"/>
    </row>
    <row r="13" s="151" customFormat="1" ht="43" customHeight="1" spans="1:12">
      <c r="A13" s="162"/>
      <c r="B13" s="168"/>
      <c r="C13" s="160"/>
      <c r="D13" s="160"/>
      <c r="E13" s="160"/>
      <c r="F13" s="164"/>
      <c r="G13" s="160"/>
      <c r="H13" s="164"/>
      <c r="I13" s="164"/>
      <c r="J13" s="169"/>
      <c r="K13" s="164"/>
      <c r="L13" s="170" t="s">
        <v>269</v>
      </c>
    </row>
    <row r="14" s="151" customFormat="1" ht="50" customHeight="1" spans="1:12">
      <c r="A14" s="172" t="s">
        <v>272</v>
      </c>
      <c r="B14" s="173"/>
      <c r="C14" s="173"/>
      <c r="D14" s="173"/>
      <c r="E14" s="173"/>
      <c r="F14" s="173"/>
      <c r="G14" s="173"/>
      <c r="H14" s="173"/>
      <c r="I14" s="173"/>
      <c r="J14" s="174">
        <f>SUM(K4:K13)</f>
        <v>53</v>
      </c>
      <c r="K14" s="175"/>
      <c r="L14" s="176"/>
    </row>
    <row r="15" s="151" customFormat="1" ht="50" customHeight="1" spans="1:12">
      <c r="A15" s="177" t="s">
        <v>273</v>
      </c>
      <c r="B15" s="178"/>
      <c r="C15" s="178"/>
      <c r="D15" s="178"/>
      <c r="E15" s="178"/>
      <c r="F15" s="178"/>
      <c r="G15" s="178"/>
      <c r="H15" s="178"/>
      <c r="I15" s="178"/>
      <c r="J15" s="179">
        <f>SUM(J4:J13)</f>
        <v>0</v>
      </c>
      <c r="K15" s="180"/>
      <c r="L15" s="181"/>
    </row>
  </sheetData>
  <mergeCells count="10">
    <mergeCell ref="A1:L1"/>
    <mergeCell ref="A2:B2"/>
    <mergeCell ref="C2:D2"/>
    <mergeCell ref="E2:F2"/>
    <mergeCell ref="G2:H2"/>
    <mergeCell ref="I2:L2"/>
    <mergeCell ref="A14:I14"/>
    <mergeCell ref="J14:K14"/>
    <mergeCell ref="A15:I15"/>
    <mergeCell ref="J15:K15"/>
  </mergeCells>
  <printOptions horizontalCentered="1" verticalCentered="1"/>
  <pageMargins left="0.393055555555556" right="0.393055555555556" top="0.393055555555556" bottom="0.393055555555556" header="0.5" footer="0.5"/>
  <pageSetup paperSize="9" scale="5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74" zoomScaleNormal="74" zoomScaleSheetLayoutView="78" topLeftCell="A5" workbookViewId="0">
      <selection activeCell="I17" sqref="I7:I17"/>
    </sheetView>
  </sheetViews>
  <sheetFormatPr defaultColWidth="9" defaultRowHeight="16.8"/>
  <cols>
    <col min="1" max="1" width="9.77884615384615" style="151" customWidth="1"/>
    <col min="2" max="2" width="18.4903846153846" style="151" customWidth="1"/>
    <col min="3" max="4" width="28.7596153846154" style="151" customWidth="1"/>
    <col min="5" max="5" width="24.4423076923077" style="151" customWidth="1"/>
    <col min="6" max="6" width="22.1826923076923" style="151" customWidth="1"/>
    <col min="7" max="7" width="20.1923076923077" style="151" customWidth="1"/>
    <col min="8" max="8" width="17.0480769230769" style="151" customWidth="1"/>
    <col min="9" max="9" width="18.7019230769231" style="151" customWidth="1"/>
    <col min="10" max="10" width="17.1634615384615" style="151" customWidth="1"/>
    <col min="11" max="11" width="17.2692307692308" style="151" customWidth="1"/>
    <col min="12" max="12" width="29.5961538461538" style="151" customWidth="1"/>
    <col min="13" max="16384" width="9" style="151"/>
  </cols>
  <sheetData>
    <row r="1" s="151" customFormat="1" ht="49" customHeight="1" spans="1:12">
      <c r="A1" s="152" t="s">
        <v>252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4"/>
    </row>
    <row r="2" s="151" customFormat="1" ht="45" customHeight="1" spans="1:12">
      <c r="A2" s="155" t="s">
        <v>253</v>
      </c>
      <c r="B2" s="156"/>
      <c r="C2" s="157" t="s">
        <v>254</v>
      </c>
      <c r="D2" s="156"/>
      <c r="E2" s="157" t="s">
        <v>255</v>
      </c>
      <c r="F2" s="156"/>
      <c r="G2" s="157" t="s">
        <v>256</v>
      </c>
      <c r="H2" s="156"/>
      <c r="I2" s="157" t="s">
        <v>257</v>
      </c>
      <c r="J2" s="156"/>
      <c r="K2" s="156"/>
      <c r="L2" s="158"/>
    </row>
    <row r="3" s="151" customFormat="1" ht="53" customHeight="1" spans="1:12">
      <c r="A3" s="159" t="s">
        <v>65</v>
      </c>
      <c r="B3" s="160" t="s">
        <v>90</v>
      </c>
      <c r="C3" s="160" t="s">
        <v>258</v>
      </c>
      <c r="D3" s="160" t="s">
        <v>259</v>
      </c>
      <c r="E3" s="160" t="s">
        <v>260</v>
      </c>
      <c r="F3" s="160" t="s">
        <v>261</v>
      </c>
      <c r="G3" s="160" t="s">
        <v>262</v>
      </c>
      <c r="H3" s="160" t="s">
        <v>263</v>
      </c>
      <c r="I3" s="160" t="s">
        <v>158</v>
      </c>
      <c r="J3" s="160" t="s">
        <v>157</v>
      </c>
      <c r="K3" s="160" t="s">
        <v>264</v>
      </c>
      <c r="L3" s="161" t="s">
        <v>265</v>
      </c>
    </row>
    <row r="4" s="151" customFormat="1" ht="43" customHeight="1" spans="1:12">
      <c r="A4" s="162">
        <v>1</v>
      </c>
      <c r="B4" s="163">
        <v>46158</v>
      </c>
      <c r="C4" s="160" t="s">
        <v>270</v>
      </c>
      <c r="D4" s="160" t="s">
        <v>274</v>
      </c>
      <c r="E4" s="160" t="s">
        <v>275</v>
      </c>
      <c r="F4" s="160">
        <v>69055</v>
      </c>
      <c r="G4" s="160">
        <f t="shared" ref="G4:G14" si="0">F4+H4</f>
        <v>69084</v>
      </c>
      <c r="H4" s="160">
        <v>29</v>
      </c>
      <c r="I4" s="164"/>
      <c r="J4" s="164" t="s">
        <v>269</v>
      </c>
      <c r="K4" s="164"/>
      <c r="L4" s="165" t="s">
        <v>269</v>
      </c>
    </row>
    <row r="5" s="151" customFormat="1" ht="43" customHeight="1" spans="1:12">
      <c r="A5" s="162">
        <v>2</v>
      </c>
      <c r="B5" s="163">
        <v>46158</v>
      </c>
      <c r="C5" s="160" t="s">
        <v>274</v>
      </c>
      <c r="D5" s="160" t="s">
        <v>276</v>
      </c>
      <c r="E5" s="160" t="s">
        <v>277</v>
      </c>
      <c r="F5" s="160">
        <v>69084</v>
      </c>
      <c r="G5" s="160">
        <f t="shared" si="0"/>
        <v>69131</v>
      </c>
      <c r="H5" s="160">
        <v>47</v>
      </c>
      <c r="I5" s="164"/>
      <c r="J5" s="164"/>
      <c r="K5" s="166">
        <v>19</v>
      </c>
      <c r="L5" s="165"/>
    </row>
    <row r="6" s="151" customFormat="1" ht="43" customHeight="1" spans="1:12">
      <c r="A6" s="162">
        <v>3</v>
      </c>
      <c r="B6" s="163">
        <v>46158</v>
      </c>
      <c r="C6" s="160" t="s">
        <v>276</v>
      </c>
      <c r="D6" s="160" t="s">
        <v>266</v>
      </c>
      <c r="E6" s="160" t="s">
        <v>278</v>
      </c>
      <c r="F6" s="160">
        <v>69131</v>
      </c>
      <c r="G6" s="160">
        <f t="shared" si="0"/>
        <v>69182</v>
      </c>
      <c r="H6" s="160">
        <v>51</v>
      </c>
      <c r="I6" s="164"/>
      <c r="J6" s="164"/>
      <c r="K6" s="166">
        <v>16</v>
      </c>
      <c r="L6" s="165"/>
    </row>
    <row r="7" s="151" customFormat="1" ht="43" customHeight="1" spans="1:12">
      <c r="A7" s="162">
        <v>4</v>
      </c>
      <c r="B7" s="163">
        <v>46158</v>
      </c>
      <c r="C7" s="160" t="s">
        <v>266</v>
      </c>
      <c r="D7" s="160" t="s">
        <v>270</v>
      </c>
      <c r="E7" s="160" t="s">
        <v>279</v>
      </c>
      <c r="F7" s="160">
        <v>69182</v>
      </c>
      <c r="G7" s="160">
        <f t="shared" si="0"/>
        <v>69213</v>
      </c>
      <c r="H7" s="160">
        <v>31</v>
      </c>
      <c r="I7" s="164">
        <v>295</v>
      </c>
      <c r="J7" s="164"/>
      <c r="K7" s="160"/>
      <c r="L7" s="165"/>
    </row>
    <row r="8" s="151" customFormat="1" ht="43" customHeight="1" spans="1:12">
      <c r="A8" s="162">
        <v>5</v>
      </c>
      <c r="B8" s="163">
        <v>46159</v>
      </c>
      <c r="C8" s="160" t="s">
        <v>270</v>
      </c>
      <c r="D8" s="160" t="s">
        <v>280</v>
      </c>
      <c r="E8" s="160" t="s">
        <v>281</v>
      </c>
      <c r="F8" s="160">
        <v>69213</v>
      </c>
      <c r="G8" s="160">
        <f t="shared" si="0"/>
        <v>69229</v>
      </c>
      <c r="H8" s="160">
        <v>16</v>
      </c>
      <c r="I8" s="164"/>
      <c r="J8" s="167"/>
      <c r="K8" s="160"/>
      <c r="L8" s="165"/>
    </row>
    <row r="9" s="151" customFormat="1" ht="43" customHeight="1" spans="1:12">
      <c r="A9" s="162">
        <v>6</v>
      </c>
      <c r="B9" s="163">
        <v>46159</v>
      </c>
      <c r="C9" s="160" t="s">
        <v>280</v>
      </c>
      <c r="D9" s="160" t="s">
        <v>266</v>
      </c>
      <c r="E9" s="160" t="s">
        <v>282</v>
      </c>
      <c r="F9" s="160">
        <v>69229</v>
      </c>
      <c r="G9" s="160">
        <f t="shared" si="0"/>
        <v>69242</v>
      </c>
      <c r="H9" s="160">
        <v>13</v>
      </c>
      <c r="I9" s="164"/>
      <c r="J9" s="164"/>
      <c r="K9" s="164"/>
      <c r="L9" s="165"/>
    </row>
    <row r="10" s="151" customFormat="1" ht="43" customHeight="1" spans="1:12">
      <c r="A10" s="162">
        <v>7</v>
      </c>
      <c r="B10" s="163">
        <v>46159</v>
      </c>
      <c r="C10" s="160" t="s">
        <v>266</v>
      </c>
      <c r="D10" s="160" t="s">
        <v>270</v>
      </c>
      <c r="E10" s="160" t="s">
        <v>279</v>
      </c>
      <c r="F10" s="160">
        <v>69242</v>
      </c>
      <c r="G10" s="160">
        <f t="shared" si="0"/>
        <v>69273</v>
      </c>
      <c r="H10" s="160">
        <v>31</v>
      </c>
      <c r="I10" s="164"/>
      <c r="J10" s="164"/>
      <c r="K10" s="164"/>
      <c r="L10" s="165"/>
    </row>
    <row r="11" s="151" customFormat="1" ht="43" customHeight="1" spans="1:12">
      <c r="A11" s="162">
        <v>8</v>
      </c>
      <c r="B11" s="163">
        <v>46161</v>
      </c>
      <c r="C11" s="160" t="s">
        <v>270</v>
      </c>
      <c r="D11" s="160" t="s">
        <v>274</v>
      </c>
      <c r="E11" s="160" t="s">
        <v>275</v>
      </c>
      <c r="F11" s="160">
        <v>69273</v>
      </c>
      <c r="G11" s="160">
        <f t="shared" si="0"/>
        <v>69302</v>
      </c>
      <c r="H11" s="160">
        <v>29</v>
      </c>
      <c r="I11" s="164"/>
      <c r="J11" s="164"/>
      <c r="K11" s="164"/>
      <c r="L11" s="165"/>
    </row>
    <row r="12" s="151" customFormat="1" ht="43" customHeight="1" spans="1:12">
      <c r="A12" s="162">
        <v>9</v>
      </c>
      <c r="B12" s="163">
        <v>46161</v>
      </c>
      <c r="C12" s="160" t="s">
        <v>274</v>
      </c>
      <c r="D12" s="160" t="s">
        <v>283</v>
      </c>
      <c r="E12" s="160" t="s">
        <v>284</v>
      </c>
      <c r="F12" s="160">
        <v>69302</v>
      </c>
      <c r="G12" s="160">
        <f t="shared" si="0"/>
        <v>69380</v>
      </c>
      <c r="H12" s="160">
        <v>78</v>
      </c>
      <c r="I12" s="164"/>
      <c r="J12" s="164"/>
      <c r="K12" s="164">
        <v>24</v>
      </c>
      <c r="L12" s="165"/>
    </row>
    <row r="13" s="151" customFormat="1" ht="43" customHeight="1" spans="1:12">
      <c r="A13" s="162">
        <v>10</v>
      </c>
      <c r="B13" s="163">
        <v>46161</v>
      </c>
      <c r="C13" s="160" t="s">
        <v>283</v>
      </c>
      <c r="D13" s="160" t="s">
        <v>266</v>
      </c>
      <c r="E13" s="160" t="s">
        <v>278</v>
      </c>
      <c r="F13" s="160">
        <v>69380</v>
      </c>
      <c r="G13" s="160">
        <f t="shared" si="0"/>
        <v>69464</v>
      </c>
      <c r="H13" s="160">
        <v>84</v>
      </c>
      <c r="I13" s="164"/>
      <c r="J13" s="164"/>
      <c r="K13" s="164">
        <v>24</v>
      </c>
      <c r="L13" s="165"/>
    </row>
    <row r="14" s="151" customFormat="1" ht="43" customHeight="1" spans="1:12">
      <c r="A14" s="162">
        <v>11</v>
      </c>
      <c r="B14" s="163">
        <v>46161</v>
      </c>
      <c r="C14" s="160" t="s">
        <v>266</v>
      </c>
      <c r="D14" s="160" t="s">
        <v>270</v>
      </c>
      <c r="E14" s="160" t="s">
        <v>279</v>
      </c>
      <c r="F14" s="164">
        <v>69464</v>
      </c>
      <c r="G14" s="160">
        <f t="shared" si="0"/>
        <v>69495</v>
      </c>
      <c r="H14" s="164">
        <v>31</v>
      </c>
      <c r="I14" s="164"/>
      <c r="J14" s="164"/>
      <c r="K14" s="164"/>
      <c r="L14" s="165"/>
    </row>
    <row r="15" s="151" customFormat="1" ht="43" customHeight="1" spans="1:12">
      <c r="A15" s="162">
        <v>12</v>
      </c>
      <c r="B15" s="168">
        <v>46168</v>
      </c>
      <c r="C15" s="160" t="s">
        <v>285</v>
      </c>
      <c r="D15" s="160" t="s">
        <v>283</v>
      </c>
      <c r="E15" s="160" t="s">
        <v>286</v>
      </c>
      <c r="F15" s="164">
        <v>69495</v>
      </c>
      <c r="G15" s="160">
        <f t="shared" ref="G15:G22" si="1">F15+H15</f>
        <v>69598</v>
      </c>
      <c r="H15" s="164">
        <v>103</v>
      </c>
      <c r="I15" s="164"/>
      <c r="J15" s="164"/>
      <c r="K15" s="164">
        <v>48</v>
      </c>
      <c r="L15" s="165"/>
    </row>
    <row r="16" s="151" customFormat="1" ht="43" customHeight="1" spans="1:12">
      <c r="A16" s="162">
        <v>13</v>
      </c>
      <c r="B16" s="168">
        <v>46168</v>
      </c>
      <c r="C16" s="160" t="s">
        <v>283</v>
      </c>
      <c r="D16" s="160" t="s">
        <v>266</v>
      </c>
      <c r="E16" s="164" t="s">
        <v>287</v>
      </c>
      <c r="F16" s="164">
        <v>69598</v>
      </c>
      <c r="G16" s="160">
        <f t="shared" si="1"/>
        <v>69682</v>
      </c>
      <c r="H16" s="164">
        <v>84</v>
      </c>
      <c r="I16" s="164"/>
      <c r="J16" s="164"/>
      <c r="K16" s="164">
        <v>24</v>
      </c>
      <c r="L16" s="165"/>
    </row>
    <row r="17" s="151" customFormat="1" ht="43" customHeight="1" spans="1:12">
      <c r="A17" s="162">
        <v>14</v>
      </c>
      <c r="B17" s="168">
        <v>46169</v>
      </c>
      <c r="C17" s="160" t="s">
        <v>270</v>
      </c>
      <c r="D17" s="160" t="s">
        <v>283</v>
      </c>
      <c r="E17" s="160" t="s">
        <v>288</v>
      </c>
      <c r="F17" s="164">
        <v>69682</v>
      </c>
      <c r="G17" s="160">
        <f t="shared" si="1"/>
        <v>69785</v>
      </c>
      <c r="H17" s="164">
        <v>103</v>
      </c>
      <c r="I17" s="164">
        <v>295</v>
      </c>
      <c r="J17" s="169" t="s">
        <v>269</v>
      </c>
      <c r="K17" s="164">
        <v>24</v>
      </c>
      <c r="L17" s="170" t="s">
        <v>269</v>
      </c>
    </row>
    <row r="18" s="151" customFormat="1" ht="43" customHeight="1" spans="1:12">
      <c r="A18" s="162">
        <v>15</v>
      </c>
      <c r="B18" s="168">
        <v>46169</v>
      </c>
      <c r="C18" s="160" t="s">
        <v>283</v>
      </c>
      <c r="D18" s="160" t="s">
        <v>289</v>
      </c>
      <c r="E18" s="160" t="s">
        <v>290</v>
      </c>
      <c r="F18" s="164">
        <v>69785</v>
      </c>
      <c r="G18" s="160">
        <f t="shared" si="1"/>
        <v>69845</v>
      </c>
      <c r="H18" s="164">
        <v>60</v>
      </c>
      <c r="I18" s="169" t="s">
        <v>269</v>
      </c>
      <c r="J18" s="169" t="s">
        <v>269</v>
      </c>
      <c r="K18" s="164">
        <v>19</v>
      </c>
      <c r="L18" s="170" t="s">
        <v>269</v>
      </c>
    </row>
    <row r="19" s="151" customFormat="1" ht="43" customHeight="1" spans="1:12">
      <c r="A19" s="162">
        <v>16</v>
      </c>
      <c r="B19" s="168">
        <v>46170</v>
      </c>
      <c r="C19" s="160" t="s">
        <v>289</v>
      </c>
      <c r="D19" s="160" t="s">
        <v>283</v>
      </c>
      <c r="E19" s="160" t="s">
        <v>291</v>
      </c>
      <c r="F19" s="164">
        <v>69845</v>
      </c>
      <c r="G19" s="160">
        <f t="shared" si="1"/>
        <v>69905</v>
      </c>
      <c r="H19" s="164">
        <v>60</v>
      </c>
      <c r="I19" s="164"/>
      <c r="J19" s="169"/>
      <c r="K19" s="164">
        <v>16</v>
      </c>
      <c r="L19" s="170" t="s">
        <v>269</v>
      </c>
    </row>
    <row r="20" s="151" customFormat="1" ht="43" customHeight="1" spans="1:12">
      <c r="A20" s="162">
        <v>17</v>
      </c>
      <c r="B20" s="168">
        <v>46170</v>
      </c>
      <c r="C20" s="160" t="s">
        <v>283</v>
      </c>
      <c r="D20" s="160" t="s">
        <v>289</v>
      </c>
      <c r="E20" s="160" t="s">
        <v>290</v>
      </c>
      <c r="F20" s="164">
        <v>69905</v>
      </c>
      <c r="G20" s="160">
        <f t="shared" si="1"/>
        <v>69965</v>
      </c>
      <c r="H20" s="164">
        <v>60</v>
      </c>
      <c r="I20" s="169" t="s">
        <v>269</v>
      </c>
      <c r="J20" s="169" t="s">
        <v>269</v>
      </c>
      <c r="K20" s="164">
        <v>16</v>
      </c>
      <c r="L20" s="170" t="s">
        <v>269</v>
      </c>
    </row>
    <row r="21" s="151" customFormat="1" ht="43" customHeight="1" spans="1:12">
      <c r="A21" s="162">
        <v>16</v>
      </c>
      <c r="B21" s="168">
        <v>46169</v>
      </c>
      <c r="C21" s="160" t="s">
        <v>289</v>
      </c>
      <c r="D21" s="160" t="s">
        <v>292</v>
      </c>
      <c r="E21" s="160" t="s">
        <v>291</v>
      </c>
      <c r="F21" s="164">
        <v>69965</v>
      </c>
      <c r="G21" s="160">
        <f t="shared" si="1"/>
        <v>70001</v>
      </c>
      <c r="H21" s="164">
        <v>36</v>
      </c>
      <c r="I21" s="164"/>
      <c r="J21" s="169"/>
      <c r="K21" s="164">
        <v>22</v>
      </c>
      <c r="L21" s="170" t="s">
        <v>269</v>
      </c>
    </row>
    <row r="22" s="151" customFormat="1" ht="43" customHeight="1" spans="1:12">
      <c r="A22" s="162">
        <v>17</v>
      </c>
      <c r="B22" s="168">
        <v>46169</v>
      </c>
      <c r="C22" s="160" t="s">
        <v>292</v>
      </c>
      <c r="D22" s="160" t="s">
        <v>270</v>
      </c>
      <c r="E22" s="164" t="s">
        <v>293</v>
      </c>
      <c r="F22" s="164">
        <v>70001</v>
      </c>
      <c r="G22" s="160">
        <f t="shared" si="1"/>
        <v>70041</v>
      </c>
      <c r="H22" s="164">
        <v>40</v>
      </c>
      <c r="I22" s="169" t="s">
        <v>269</v>
      </c>
      <c r="J22" s="169" t="s">
        <v>269</v>
      </c>
      <c r="K22" s="171"/>
      <c r="L22" s="170" t="s">
        <v>269</v>
      </c>
    </row>
    <row r="23" s="151" customFormat="1" ht="50" customHeight="1" spans="1:12">
      <c r="A23" s="172" t="s">
        <v>272</v>
      </c>
      <c r="B23" s="173"/>
      <c r="C23" s="173"/>
      <c r="D23" s="173"/>
      <c r="E23" s="173"/>
      <c r="F23" s="173"/>
      <c r="G23" s="173"/>
      <c r="H23" s="173"/>
      <c r="I23" s="173"/>
      <c r="J23" s="174">
        <f>SUM(K4:K22)</f>
        <v>252</v>
      </c>
      <c r="K23" s="175"/>
      <c r="L23" s="176"/>
    </row>
    <row r="24" s="151" customFormat="1" ht="50" customHeight="1" spans="1:12">
      <c r="A24" s="177" t="s">
        <v>273</v>
      </c>
      <c r="B24" s="178"/>
      <c r="C24" s="178"/>
      <c r="D24" s="178"/>
      <c r="E24" s="178"/>
      <c r="F24" s="178"/>
      <c r="G24" s="178"/>
      <c r="H24" s="178"/>
      <c r="I24" s="178"/>
      <c r="J24" s="179">
        <f>SUM(J4:J22)</f>
        <v>0</v>
      </c>
      <c r="K24" s="180"/>
      <c r="L24" s="181"/>
    </row>
  </sheetData>
  <mergeCells count="10">
    <mergeCell ref="A1:L1"/>
    <mergeCell ref="A2:B2"/>
    <mergeCell ref="C2:D2"/>
    <mergeCell ref="E2:F2"/>
    <mergeCell ref="G2:H2"/>
    <mergeCell ref="I2:L2"/>
    <mergeCell ref="A23:I23"/>
    <mergeCell ref="J23:K23"/>
    <mergeCell ref="A24:I24"/>
    <mergeCell ref="J24:K24"/>
  </mergeCells>
  <pageMargins left="0.75" right="0.550694444444444" top="1" bottom="0.66875" header="0.5" footer="0.5"/>
  <pageSetup paperSize="9" scale="44" orientation="landscape"/>
  <headerFooter/>
  <rowBreaks count="1" manualBreakCount="1">
    <brk id="25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workbookViewId="0">
      <selection activeCell="C23" sqref="C23:I25"/>
    </sheetView>
  </sheetViews>
  <sheetFormatPr defaultColWidth="4.72115384615385" defaultRowHeight="21.75" customHeight="1"/>
  <cols>
    <col min="1" max="6" width="17.1442307692308" style="32" customWidth="1"/>
    <col min="7" max="7" width="22.9134615384615" style="32" customWidth="1"/>
    <col min="8" max="8" width="21.3076923076923" style="35" customWidth="1"/>
    <col min="9" max="9" width="21.4711538461538" style="35" customWidth="1"/>
    <col min="10" max="13" width="10.1442307692308" style="32" customWidth="1"/>
    <col min="14" max="26" width="4.72115384615385" style="32"/>
    <col min="27" max="27" width="14.2788461538462" style="32" customWidth="1"/>
    <col min="28" max="16384" width="4.72115384615385" style="32"/>
  </cols>
  <sheetData>
    <row r="1" s="32" customFormat="1" ht="38.45" customHeight="1" spans="1:11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="33" customFormat="1" ht="6.75" customHeight="1" spans="1:11">
      <c r="A2" s="37"/>
      <c r="B2" s="38"/>
      <c r="C2" s="39"/>
      <c r="D2" s="39"/>
      <c r="E2" s="39"/>
      <c r="F2" s="39"/>
      <c r="G2" s="39"/>
      <c r="H2" s="39"/>
      <c r="I2" s="39"/>
    </row>
    <row r="3" s="33" customFormat="1" ht="30" customHeight="1" spans="1:11">
      <c r="A3" s="40" t="s">
        <v>1</v>
      </c>
      <c r="B3" s="40"/>
      <c r="C3" s="40"/>
      <c r="D3" s="40"/>
      <c r="E3" s="40"/>
      <c r="F3" s="40"/>
      <c r="G3" s="41" t="s">
        <v>2</v>
      </c>
      <c r="H3" s="42"/>
      <c r="I3" s="43" t="s">
        <v>3</v>
      </c>
    </row>
    <row r="4" s="33" customFormat="1" ht="24.95" customHeight="1" spans="1:11">
      <c r="A4" s="42" t="s">
        <v>4</v>
      </c>
      <c r="B4" s="42"/>
      <c r="C4" s="42"/>
      <c r="D4" s="42"/>
      <c r="E4" s="42"/>
      <c r="F4" s="44"/>
      <c r="G4" s="45" t="s">
        <v>5</v>
      </c>
      <c r="H4" s="45"/>
      <c r="I4" s="46">
        <f ca="1">TODAY()</f>
        <v>46215</v>
      </c>
    </row>
    <row r="5" s="34" customFormat="1" ht="18" customHeight="1" spans="1:11">
      <c r="A5" s="47"/>
      <c r="B5" s="47"/>
      <c r="C5" s="47"/>
      <c r="D5" s="47"/>
      <c r="E5" s="47"/>
      <c r="F5" s="47"/>
      <c r="G5" s="47"/>
      <c r="H5" s="47"/>
      <c r="I5" s="47"/>
    </row>
    <row r="6" s="32" customFormat="1" ht="46" customHeight="1" spans="1:11">
      <c r="A6" s="48" t="s">
        <v>6</v>
      </c>
      <c r="B6" s="49" t="s">
        <v>7</v>
      </c>
      <c r="C6" s="49"/>
      <c r="D6" s="49"/>
      <c r="E6" s="49"/>
      <c r="F6" s="50"/>
      <c r="G6" s="51" t="s">
        <v>8</v>
      </c>
      <c r="H6" s="52" t="s">
        <v>9</v>
      </c>
      <c r="I6" s="53"/>
      <c r="K6" s="54"/>
    </row>
    <row r="7" s="32" customFormat="1" ht="3" customHeight="1" spans="1:11">
      <c r="A7" s="35"/>
      <c r="B7" s="35"/>
      <c r="C7" s="35"/>
      <c r="D7" s="35"/>
      <c r="E7" s="35"/>
      <c r="F7" s="35"/>
      <c r="G7" s="35"/>
      <c r="H7" s="35"/>
      <c r="I7" s="55"/>
    </row>
    <row r="8" s="32" customFormat="1" ht="46" spans="1:11">
      <c r="A8" s="56" t="s">
        <v>10</v>
      </c>
      <c r="B8" s="57" t="s">
        <v>11</v>
      </c>
      <c r="C8" s="58" t="s">
        <v>12</v>
      </c>
      <c r="D8" s="59"/>
      <c r="E8" s="59"/>
      <c r="F8" s="60"/>
      <c r="G8" s="61" t="s">
        <v>13</v>
      </c>
      <c r="H8" s="62" t="s">
        <v>14</v>
      </c>
      <c r="I8" s="63" t="s">
        <v>15</v>
      </c>
    </row>
    <row r="9" s="32" customFormat="1" ht="44" customHeight="1" spans="1:11">
      <c r="A9" s="64">
        <v>1</v>
      </c>
      <c r="B9" s="65" t="s">
        <v>16</v>
      </c>
      <c r="C9" s="66" t="s">
        <v>294</v>
      </c>
      <c r="D9" s="67"/>
      <c r="E9" s="67"/>
      <c r="F9" s="67"/>
      <c r="G9" s="68"/>
      <c r="H9" s="69">
        <v>1809.5</v>
      </c>
      <c r="I9" s="70"/>
    </row>
    <row r="10" s="32" customFormat="1" ht="44" customHeight="1" spans="1:11">
      <c r="A10" s="64">
        <v>2</v>
      </c>
      <c r="B10" s="65"/>
      <c r="C10" s="66"/>
      <c r="D10" s="67"/>
      <c r="E10" s="67"/>
      <c r="F10" s="67"/>
      <c r="G10" s="68"/>
      <c r="H10" s="69"/>
      <c r="I10" s="128"/>
    </row>
    <row r="11" s="32" customFormat="1" ht="44" customHeight="1" spans="1:11">
      <c r="A11" s="64">
        <v>3</v>
      </c>
      <c r="B11" s="65"/>
      <c r="C11" s="66"/>
      <c r="D11" s="67"/>
      <c r="E11" s="67"/>
      <c r="F11" s="67"/>
      <c r="G11" s="68"/>
      <c r="H11" s="69"/>
      <c r="I11" s="73"/>
    </row>
    <row r="12" s="32" customFormat="1" ht="44" customHeight="1" spans="1:11">
      <c r="A12" s="64">
        <v>4</v>
      </c>
      <c r="B12" s="65"/>
      <c r="C12" s="66"/>
      <c r="D12" s="67"/>
      <c r="E12" s="67"/>
      <c r="F12" s="67"/>
      <c r="G12" s="68"/>
      <c r="H12" s="69"/>
      <c r="I12" s="73"/>
    </row>
    <row r="13" s="32" customFormat="1" ht="44" customHeight="1" spans="1:11">
      <c r="A13" s="64">
        <v>5</v>
      </c>
      <c r="B13" s="65"/>
      <c r="C13" s="66"/>
      <c r="D13" s="67"/>
      <c r="E13" s="67"/>
      <c r="F13" s="67"/>
      <c r="G13" s="68"/>
      <c r="H13" s="69"/>
      <c r="I13" s="73"/>
    </row>
    <row r="14" s="32" customFormat="1" ht="44" customHeight="1" spans="1:11">
      <c r="A14" s="64">
        <v>6</v>
      </c>
      <c r="B14" s="65"/>
      <c r="C14" s="66"/>
      <c r="D14" s="67"/>
      <c r="E14" s="67"/>
      <c r="F14" s="67"/>
      <c r="G14" s="68"/>
      <c r="H14" s="69"/>
      <c r="I14" s="73"/>
    </row>
    <row r="15" s="32" customFormat="1" ht="44" customHeight="1" spans="1:11">
      <c r="A15" s="64">
        <v>7</v>
      </c>
      <c r="B15" s="65"/>
      <c r="C15" s="66"/>
      <c r="D15" s="67"/>
      <c r="E15" s="67"/>
      <c r="F15" s="67"/>
      <c r="G15" s="68"/>
      <c r="H15" s="69"/>
      <c r="I15" s="73"/>
    </row>
    <row r="16" s="32" customFormat="1" ht="44" customHeight="1" spans="1:11">
      <c r="A16" s="64">
        <v>8</v>
      </c>
      <c r="B16" s="65"/>
      <c r="C16" s="66"/>
      <c r="D16" s="66"/>
      <c r="E16" s="66"/>
      <c r="F16" s="66"/>
      <c r="G16" s="68"/>
      <c r="H16" s="69"/>
      <c r="I16" s="73"/>
    </row>
    <row r="17" s="32" customFormat="1" ht="44" customHeight="1" spans="1:9">
      <c r="A17" s="64">
        <v>9</v>
      </c>
      <c r="B17" s="65"/>
      <c r="C17" s="71"/>
      <c r="D17" s="71"/>
      <c r="E17" s="71"/>
      <c r="F17" s="71"/>
      <c r="G17" s="68"/>
      <c r="H17" s="69"/>
      <c r="I17" s="73"/>
    </row>
    <row r="18" s="32" customFormat="1" ht="44" customHeight="1" spans="1:9">
      <c r="A18" s="64">
        <v>10</v>
      </c>
      <c r="B18" s="65"/>
      <c r="C18" s="71"/>
      <c r="D18" s="71"/>
      <c r="E18" s="71"/>
      <c r="F18" s="71"/>
      <c r="G18" s="68"/>
      <c r="H18" s="69"/>
      <c r="I18" s="73"/>
    </row>
    <row r="19" s="32" customFormat="1" ht="44" customHeight="1" spans="1:9">
      <c r="A19" s="64">
        <v>11</v>
      </c>
      <c r="B19" s="65"/>
      <c r="C19" s="71"/>
      <c r="D19" s="71"/>
      <c r="E19" s="71"/>
      <c r="F19" s="71"/>
      <c r="G19" s="68"/>
      <c r="H19" s="69"/>
      <c r="I19" s="73"/>
    </row>
    <row r="20" s="32" customFormat="1" ht="44" customHeight="1" spans="1:9">
      <c r="A20" s="74">
        <v>12</v>
      </c>
      <c r="B20" s="65"/>
      <c r="C20" s="71"/>
      <c r="D20" s="71"/>
      <c r="E20" s="71"/>
      <c r="F20" s="71"/>
      <c r="G20" s="68"/>
      <c r="H20" s="69"/>
      <c r="I20" s="73"/>
    </row>
    <row r="21" s="32" customFormat="1" ht="44" customHeight="1" spans="1:9">
      <c r="A21" s="75">
        <v>13</v>
      </c>
      <c r="B21" s="76"/>
      <c r="C21" s="77"/>
      <c r="D21" s="77"/>
      <c r="E21" s="77"/>
      <c r="F21" s="77"/>
      <c r="G21" s="78"/>
      <c r="H21" s="129"/>
      <c r="I21" s="79"/>
    </row>
    <row r="22" s="32" customFormat="1" ht="3" customHeight="1" spans="1:9">
      <c r="A22" s="80"/>
      <c r="B22" s="81"/>
      <c r="C22" s="82"/>
      <c r="D22" s="82"/>
      <c r="E22" s="82"/>
      <c r="F22" s="82"/>
      <c r="G22" s="83"/>
      <c r="H22" s="84"/>
      <c r="I22" s="85"/>
    </row>
    <row r="23" s="32" customFormat="1" ht="32.1" customHeight="1" spans="1:9">
      <c r="A23" s="130" t="s">
        <v>18</v>
      </c>
      <c r="B23" s="131"/>
      <c r="C23" s="132" t="s">
        <v>9</v>
      </c>
      <c r="D23" s="133"/>
      <c r="E23" s="133"/>
      <c r="F23" s="133"/>
      <c r="G23" s="133"/>
      <c r="H23" s="133"/>
      <c r="I23" s="134"/>
    </row>
    <row r="24" s="32" customFormat="1" ht="32.1" customHeight="1" spans="1:9">
      <c r="A24" s="135" t="s">
        <v>19</v>
      </c>
      <c r="B24" s="136"/>
      <c r="C24" s="137" t="s">
        <v>20</v>
      </c>
      <c r="D24" s="138"/>
      <c r="E24" s="138"/>
      <c r="F24" s="138"/>
      <c r="G24" s="138"/>
      <c r="H24" s="138"/>
      <c r="I24" s="139"/>
    </row>
    <row r="25" s="32" customFormat="1" ht="32.1" customHeight="1" spans="1:9">
      <c r="A25" s="140" t="s">
        <v>21</v>
      </c>
      <c r="B25" s="141"/>
      <c r="C25" s="142" t="s">
        <v>22</v>
      </c>
      <c r="D25" s="143"/>
      <c r="E25" s="143"/>
      <c r="F25" s="143"/>
      <c r="G25" s="143"/>
      <c r="H25" s="143"/>
      <c r="I25" s="144"/>
    </row>
    <row r="26" s="32" customFormat="1" ht="3" customHeight="1" spans="1:9">
      <c r="A26" s="101"/>
      <c r="B26" s="101"/>
      <c r="C26" s="102"/>
      <c r="D26" s="102"/>
      <c r="E26" s="101"/>
      <c r="F26" s="102"/>
      <c r="G26" s="102"/>
      <c r="H26" s="103"/>
      <c r="I26" s="104"/>
    </row>
    <row r="27" s="32" customFormat="1" ht="33" customHeight="1" spans="1:9">
      <c r="A27" s="145" t="s">
        <v>23</v>
      </c>
      <c r="B27" s="146"/>
      <c r="C27" s="147"/>
      <c r="D27" s="147"/>
      <c r="E27" s="146" t="s">
        <v>24</v>
      </c>
      <c r="F27" s="147">
        <f>SUM(H9:H21)</f>
        <v>1809.5</v>
      </c>
      <c r="G27" s="147"/>
      <c r="H27" s="148" t="s">
        <v>25</v>
      </c>
      <c r="I27" s="149"/>
    </row>
    <row r="28" s="32" customFormat="1" ht="3" customHeight="1" spans="1:9">
      <c r="A28" s="101"/>
      <c r="B28" s="101"/>
      <c r="C28" s="102"/>
      <c r="D28" s="102"/>
      <c r="E28" s="101"/>
      <c r="F28" s="102"/>
      <c r="G28" s="102"/>
      <c r="H28" s="103"/>
      <c r="I28" s="104"/>
    </row>
    <row r="29" s="32" customFormat="1" ht="36" customHeight="1" spans="1:9">
      <c r="A29" s="105" t="s">
        <v>26</v>
      </c>
      <c r="B29" s="105"/>
      <c r="C29" s="105"/>
      <c r="D29" s="106" t="str">
        <f>SUBSTITUTE(SUBSTITUTE(IF(H29&gt;-0.5%,,"负")&amp;TEXT(INT(ABS(H29)+0.5%),"[dbnum2]G/通用格式元;;")&amp;TEXT(RIGHT(FIXED(H29),2),"[dbnum2]0角0分;;"&amp;IF(ABS(H29)&gt;1%,"整",)),"零角",IF(ABS(H29)&lt;1,,"零")),"零分","整")</f>
        <v>壹仟捌佰零玖元伍角整</v>
      </c>
      <c r="E29" s="107"/>
      <c r="F29" s="107"/>
      <c r="G29" s="108" t="s">
        <v>27</v>
      </c>
      <c r="H29" s="109">
        <f>IF(F27&gt;C27,F27-C27,0)</f>
        <v>1809.5</v>
      </c>
      <c r="I29" s="109"/>
    </row>
    <row r="30" s="32" customFormat="1" ht="91" customHeight="1" spans="1:9">
      <c r="A30" s="110" t="s">
        <v>28</v>
      </c>
      <c r="B30" s="111"/>
      <c r="C30" s="111"/>
      <c r="D30" s="111"/>
      <c r="E30" s="112"/>
      <c r="F30" s="113"/>
      <c r="G30" s="114"/>
      <c r="H30" s="150" t="s">
        <v>29</v>
      </c>
      <c r="I30" s="116"/>
    </row>
    <row r="31" s="32" customFormat="1" ht="91" customHeight="1" spans="1:9">
      <c r="A31" s="117" t="s">
        <v>30</v>
      </c>
      <c r="B31" s="118"/>
      <c r="C31" s="119"/>
      <c r="D31" s="119"/>
      <c r="E31" s="119"/>
      <c r="F31" s="119"/>
      <c r="G31" s="120"/>
      <c r="H31" s="121"/>
      <c r="I31" s="122"/>
    </row>
    <row r="32" s="32" customFormat="1" ht="91" customHeight="1" spans="1:9">
      <c r="A32" s="123" t="s">
        <v>41</v>
      </c>
      <c r="B32" s="124"/>
      <c r="C32" s="124"/>
      <c r="D32" s="124"/>
      <c r="E32" s="124"/>
      <c r="F32" s="124"/>
      <c r="G32" s="125"/>
      <c r="H32" s="126"/>
      <c r="I32" s="127"/>
    </row>
    <row r="34" s="32" customFormat="1" customHeight="1" spans="5:9">
      <c r="E34" s="32" t="s">
        <v>32</v>
      </c>
      <c r="H34" s="35"/>
      <c r="I34" s="35"/>
    </row>
  </sheetData>
  <mergeCells count="35">
    <mergeCell ref="A1:I1"/>
    <mergeCell ref="A3:F3"/>
    <mergeCell ref="G3:H3"/>
    <mergeCell ref="A4:E4"/>
    <mergeCell ref="G4:H4"/>
    <mergeCell ref="B6:F6"/>
    <mergeCell ref="H6:I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A23:B23"/>
    <mergeCell ref="C23:I23"/>
    <mergeCell ref="A24:B24"/>
    <mergeCell ref="C24:I24"/>
    <mergeCell ref="A25:B25"/>
    <mergeCell ref="C25:I25"/>
    <mergeCell ref="A27:B27"/>
    <mergeCell ref="C27:D27"/>
    <mergeCell ref="F27:G27"/>
    <mergeCell ref="A29:C29"/>
    <mergeCell ref="D29:F29"/>
    <mergeCell ref="H29:I29"/>
    <mergeCell ref="A32:G32"/>
    <mergeCell ref="H30:I32"/>
  </mergeCells>
  <dataValidations count="1">
    <dataValidation type="list" allowBlank="1" showInputMessage="1" showErrorMessage="1" sqref="B9:B21">
      <formula1>"专票,普票,Invoice,押金收据"</formula1>
    </dataValidation>
  </dataValidations>
  <pageMargins left="0.751388888888889" right="0.751388888888889" top="1" bottom="1" header="0.5" footer="0.5"/>
  <pageSetup paperSize="9" scale="54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zoomScale="95" zoomScaleNormal="95" workbookViewId="0">
      <selection activeCell="C9" sqref="C9:F9"/>
    </sheetView>
  </sheetViews>
  <sheetFormatPr defaultColWidth="4.72115384615385" defaultRowHeight="21.75" customHeight="1"/>
  <cols>
    <col min="1" max="1" width="13.2884615384615" style="32" customWidth="1"/>
    <col min="2" max="2" width="17.1442307692308" style="32" customWidth="1"/>
    <col min="3" max="3" width="9.85576923076923" style="32" customWidth="1"/>
    <col min="4" max="4" width="5.14423076923077" style="32" customWidth="1"/>
    <col min="5" max="5" width="20.4230769230769" style="32" customWidth="1"/>
    <col min="6" max="6" width="26.9519230769231" style="32" customWidth="1"/>
    <col min="7" max="7" width="17.4615384615385" style="32" customWidth="1"/>
    <col min="8" max="8" width="21.4615384615385" style="35" customWidth="1"/>
    <col min="9" max="9" width="29.1634615384615" style="35" customWidth="1"/>
    <col min="10" max="13" width="10.1442307692308" style="32" customWidth="1"/>
    <col min="14" max="26" width="4.72115384615385" style="32"/>
    <col min="27" max="27" width="14.2788461538462" style="32" customWidth="1"/>
    <col min="28" max="16384" width="4.72115384615385" style="32"/>
  </cols>
  <sheetData>
    <row r="1" s="32" customFormat="1" ht="38.45" customHeight="1" spans="1:11">
      <c r="A1" s="36" t="s">
        <v>33</v>
      </c>
      <c r="B1" s="36"/>
      <c r="C1" s="36"/>
      <c r="D1" s="36"/>
      <c r="E1" s="36"/>
      <c r="F1" s="36"/>
      <c r="G1" s="36"/>
      <c r="H1" s="36"/>
      <c r="I1" s="36"/>
    </row>
    <row r="2" s="33" customFormat="1" ht="6.75" customHeight="1" spans="1:11">
      <c r="A2" s="37"/>
      <c r="B2" s="38"/>
      <c r="C2" s="39"/>
      <c r="D2" s="39"/>
      <c r="E2" s="39"/>
      <c r="F2" s="39"/>
      <c r="G2" s="39"/>
      <c r="H2" s="39"/>
      <c r="I2" s="39"/>
    </row>
    <row r="3" s="33" customFormat="1" ht="30" customHeight="1" spans="1:11">
      <c r="A3" s="40" t="s">
        <v>1</v>
      </c>
      <c r="B3" s="40"/>
      <c r="C3" s="40"/>
      <c r="D3" s="40"/>
      <c r="E3" s="40"/>
      <c r="F3" s="40"/>
      <c r="G3" s="41" t="s">
        <v>2</v>
      </c>
      <c r="H3" s="42"/>
      <c r="I3" s="43" t="s">
        <v>3</v>
      </c>
    </row>
    <row r="4" s="33" customFormat="1" ht="24.95" customHeight="1" spans="1:11">
      <c r="A4" s="42" t="s">
        <v>4</v>
      </c>
      <c r="B4" s="42"/>
      <c r="C4" s="42"/>
      <c r="D4" s="42"/>
      <c r="E4" s="42"/>
      <c r="F4" s="44"/>
      <c r="G4" s="45" t="s">
        <v>5</v>
      </c>
      <c r="H4" s="45"/>
      <c r="I4" s="46">
        <f ca="1">TODAY()</f>
        <v>46215</v>
      </c>
    </row>
    <row r="5" s="34" customFormat="1" ht="18" customHeight="1" spans="1:11">
      <c r="A5" s="47"/>
      <c r="B5" s="47"/>
      <c r="C5" s="47"/>
      <c r="D5" s="47"/>
      <c r="E5" s="47"/>
      <c r="F5" s="47"/>
      <c r="G5" s="47"/>
      <c r="H5" s="47"/>
      <c r="I5" s="47"/>
    </row>
    <row r="6" s="32" customFormat="1" ht="46" customHeight="1" spans="1:11">
      <c r="A6" s="48" t="s">
        <v>6</v>
      </c>
      <c r="B6" s="49" t="s">
        <v>7</v>
      </c>
      <c r="C6" s="49"/>
      <c r="D6" s="49"/>
      <c r="E6" s="49"/>
      <c r="F6" s="50"/>
      <c r="G6" s="51" t="s">
        <v>8</v>
      </c>
      <c r="H6" s="52" t="s">
        <v>9</v>
      </c>
      <c r="I6" s="53"/>
      <c r="K6" s="54"/>
    </row>
    <row r="7" s="32" customFormat="1" ht="3" customHeight="1" spans="1:11">
      <c r="A7" s="35"/>
      <c r="B7" s="35"/>
      <c r="C7" s="35"/>
      <c r="D7" s="35"/>
      <c r="E7" s="35"/>
      <c r="F7" s="35"/>
      <c r="G7" s="35"/>
      <c r="H7" s="35"/>
      <c r="I7" s="55"/>
    </row>
    <row r="8" s="32" customFormat="1" ht="46" spans="1:11">
      <c r="A8" s="56" t="s">
        <v>10</v>
      </c>
      <c r="B8" s="57" t="s">
        <v>11</v>
      </c>
      <c r="C8" s="58" t="s">
        <v>12</v>
      </c>
      <c r="D8" s="59"/>
      <c r="E8" s="59"/>
      <c r="F8" s="60"/>
      <c r="G8" s="61" t="s">
        <v>13</v>
      </c>
      <c r="H8" s="62" t="s">
        <v>14</v>
      </c>
      <c r="I8" s="63" t="s">
        <v>15</v>
      </c>
    </row>
    <row r="9" s="32" customFormat="1" ht="44" customHeight="1" spans="1:11">
      <c r="A9" s="64">
        <v>1</v>
      </c>
      <c r="B9" s="65" t="s">
        <v>34</v>
      </c>
      <c r="C9" s="66" t="s">
        <v>295</v>
      </c>
      <c r="D9" s="67"/>
      <c r="E9" s="67"/>
      <c r="F9" s="67"/>
      <c r="G9" s="68"/>
      <c r="H9" s="69">
        <v>18400</v>
      </c>
      <c r="I9" s="70"/>
    </row>
    <row r="10" s="32" customFormat="1" ht="44" customHeight="1" spans="1:11">
      <c r="A10" s="64">
        <v>2</v>
      </c>
      <c r="B10" s="65"/>
      <c r="C10" s="71"/>
      <c r="D10" s="71"/>
      <c r="E10" s="71"/>
      <c r="F10" s="71"/>
      <c r="G10" s="68"/>
      <c r="H10" s="72"/>
      <c r="I10" s="73"/>
    </row>
    <row r="11" s="32" customFormat="1" ht="44" customHeight="1" spans="1:11">
      <c r="A11" s="64">
        <v>3</v>
      </c>
      <c r="B11" s="65"/>
      <c r="C11" s="71"/>
      <c r="D11" s="71"/>
      <c r="E11" s="71"/>
      <c r="F11" s="71"/>
      <c r="G11" s="68"/>
      <c r="H11" s="72"/>
      <c r="I11" s="73"/>
    </row>
    <row r="12" s="32" customFormat="1" ht="44" customHeight="1" spans="1:11">
      <c r="A12" s="64">
        <v>4</v>
      </c>
      <c r="B12" s="65"/>
      <c r="C12" s="71"/>
      <c r="D12" s="71"/>
      <c r="E12" s="71"/>
      <c r="F12" s="71"/>
      <c r="G12" s="68"/>
      <c r="H12" s="72"/>
      <c r="I12" s="73"/>
    </row>
    <row r="13" s="32" customFormat="1" ht="44" customHeight="1" spans="1:11">
      <c r="A13" s="64">
        <v>5</v>
      </c>
      <c r="B13" s="65"/>
      <c r="C13" s="71"/>
      <c r="D13" s="71"/>
      <c r="E13" s="71"/>
      <c r="F13" s="71"/>
      <c r="G13" s="68"/>
      <c r="H13" s="72"/>
      <c r="I13" s="73"/>
    </row>
    <row r="14" s="32" customFormat="1" ht="44" customHeight="1" spans="1:11">
      <c r="A14" s="64">
        <v>6</v>
      </c>
      <c r="B14" s="65"/>
      <c r="C14" s="71"/>
      <c r="D14" s="71"/>
      <c r="E14" s="71"/>
      <c r="F14" s="71"/>
      <c r="G14" s="68"/>
      <c r="H14" s="72"/>
      <c r="I14" s="73"/>
    </row>
    <row r="15" s="32" customFormat="1" ht="44" customHeight="1" spans="1:11">
      <c r="A15" s="64">
        <v>7</v>
      </c>
      <c r="B15" s="65"/>
      <c r="C15" s="71"/>
      <c r="D15" s="71"/>
      <c r="E15" s="71"/>
      <c r="F15" s="71"/>
      <c r="G15" s="68"/>
      <c r="H15" s="72"/>
      <c r="I15" s="73"/>
    </row>
    <row r="16" s="32" customFormat="1" ht="44" customHeight="1" spans="1:11">
      <c r="A16" s="64">
        <v>8</v>
      </c>
      <c r="B16" s="65"/>
      <c r="C16" s="71"/>
      <c r="D16" s="71"/>
      <c r="E16" s="71"/>
      <c r="F16" s="71"/>
      <c r="G16" s="68"/>
      <c r="H16" s="72"/>
      <c r="I16" s="73"/>
    </row>
    <row r="17" s="32" customFormat="1" ht="44" customHeight="1" spans="1:9">
      <c r="A17" s="64">
        <v>9</v>
      </c>
      <c r="B17" s="65"/>
      <c r="C17" s="71"/>
      <c r="D17" s="71"/>
      <c r="E17" s="71"/>
      <c r="F17" s="71"/>
      <c r="G17" s="68"/>
      <c r="H17" s="72"/>
      <c r="I17" s="73"/>
    </row>
    <row r="18" s="32" customFormat="1" ht="44" customHeight="1" spans="1:9">
      <c r="A18" s="64">
        <v>10</v>
      </c>
      <c r="B18" s="65"/>
      <c r="C18" s="71"/>
      <c r="D18" s="71"/>
      <c r="E18" s="71"/>
      <c r="F18" s="71"/>
      <c r="G18" s="68"/>
      <c r="H18" s="72"/>
      <c r="I18" s="73"/>
    </row>
    <row r="19" s="32" customFormat="1" ht="44" customHeight="1" spans="1:9">
      <c r="A19" s="64">
        <v>11</v>
      </c>
      <c r="B19" s="65"/>
      <c r="C19" s="71"/>
      <c r="D19" s="71"/>
      <c r="E19" s="71"/>
      <c r="F19" s="71"/>
      <c r="G19" s="68"/>
      <c r="H19" s="72"/>
      <c r="I19" s="73"/>
    </row>
    <row r="20" s="32" customFormat="1" ht="44" customHeight="1" spans="1:9">
      <c r="A20" s="74">
        <v>12</v>
      </c>
      <c r="B20" s="65"/>
      <c r="C20" s="71"/>
      <c r="D20" s="71"/>
      <c r="E20" s="71"/>
      <c r="F20" s="71"/>
      <c r="G20" s="68"/>
      <c r="H20" s="72"/>
      <c r="I20" s="73"/>
    </row>
    <row r="21" s="32" customFormat="1" ht="44" customHeight="1" spans="1:9">
      <c r="A21" s="75">
        <v>13</v>
      </c>
      <c r="B21" s="76"/>
      <c r="C21" s="77"/>
      <c r="D21" s="77"/>
      <c r="E21" s="77"/>
      <c r="F21" s="77"/>
      <c r="G21" s="78"/>
      <c r="H21" s="78"/>
      <c r="I21" s="79"/>
    </row>
    <row r="22" s="32" customFormat="1" ht="3" customHeight="1" spans="1:9">
      <c r="A22" s="80"/>
      <c r="B22" s="81"/>
      <c r="C22" s="82"/>
      <c r="D22" s="82"/>
      <c r="E22" s="82"/>
      <c r="F22" s="82"/>
      <c r="G22" s="83"/>
      <c r="H22" s="84"/>
      <c r="I22" s="85"/>
    </row>
    <row r="23" s="32" customFormat="1" ht="32.1" customHeight="1" spans="1:9">
      <c r="A23" s="86" t="s">
        <v>18</v>
      </c>
      <c r="B23" s="87"/>
      <c r="C23" s="88" t="s">
        <v>296</v>
      </c>
      <c r="D23" s="89"/>
      <c r="E23" s="89"/>
      <c r="F23" s="89"/>
      <c r="G23" s="89"/>
      <c r="H23" s="89"/>
      <c r="I23" s="90"/>
    </row>
    <row r="24" s="32" customFormat="1" ht="32.1" customHeight="1" spans="1:9">
      <c r="A24" s="91" t="s">
        <v>19</v>
      </c>
      <c r="B24" s="92"/>
      <c r="C24" s="93" t="s">
        <v>297</v>
      </c>
      <c r="D24" s="94"/>
      <c r="E24" s="94"/>
      <c r="F24" s="94"/>
      <c r="G24" s="94"/>
      <c r="H24" s="94"/>
      <c r="I24" s="95"/>
    </row>
    <row r="25" s="32" customFormat="1" ht="32.1" customHeight="1" spans="1:9">
      <c r="A25" s="96" t="s">
        <v>38</v>
      </c>
      <c r="B25" s="97"/>
      <c r="C25" s="98" t="s">
        <v>298</v>
      </c>
      <c r="D25" s="99"/>
      <c r="E25" s="99"/>
      <c r="F25" s="99"/>
      <c r="G25" s="99"/>
      <c r="H25" s="99"/>
      <c r="I25" s="100"/>
    </row>
    <row r="26" s="32" customFormat="1" ht="3" customHeight="1" spans="1:9">
      <c r="A26" s="101"/>
      <c r="B26" s="101"/>
      <c r="C26" s="102"/>
      <c r="D26" s="102"/>
      <c r="E26" s="101"/>
      <c r="F26" s="102"/>
      <c r="G26" s="102"/>
      <c r="H26" s="103"/>
      <c r="I26" s="104"/>
    </row>
    <row r="27" s="32" customFormat="1" ht="3" customHeight="1" spans="1:9">
      <c r="A27" s="101"/>
      <c r="B27" s="101"/>
      <c r="C27" s="102"/>
      <c r="D27" s="102"/>
      <c r="E27" s="101"/>
      <c r="F27" s="102"/>
      <c r="G27" s="102"/>
      <c r="H27" s="103"/>
      <c r="I27" s="104"/>
    </row>
    <row r="28" s="32" customFormat="1" ht="45" customHeight="1" spans="1:9">
      <c r="A28" s="105" t="s">
        <v>26</v>
      </c>
      <c r="B28" s="105"/>
      <c r="C28" s="105"/>
      <c r="D28" s="106" t="str">
        <f>SUBSTITUTE(SUBSTITUTE(IF(H28&gt;-0.5%,,"负")&amp;TEXT(INT(ABS(H28)+0.5%),"[dbnum2]G/通用格式元;;")&amp;TEXT(RIGHT(FIXED(H28),2),"[dbnum2]0角0分;;"&amp;IF(ABS(H28)&gt;1%,"整",)),"零角",IF(ABS(H28)&lt;1,,"零")),"零分","整")</f>
        <v>壹万捌仟肆佰元整</v>
      </c>
      <c r="E28" s="107"/>
      <c r="F28" s="107"/>
      <c r="G28" s="108" t="s">
        <v>27</v>
      </c>
      <c r="H28" s="109">
        <f>SUM(H9:H21)</f>
        <v>18400</v>
      </c>
      <c r="I28" s="109"/>
    </row>
    <row r="29" s="32" customFormat="1" ht="74" customHeight="1" spans="1:9">
      <c r="A29" s="110" t="s">
        <v>28</v>
      </c>
      <c r="B29" s="111"/>
      <c r="C29" s="111"/>
      <c r="D29" s="111"/>
      <c r="E29" s="112"/>
      <c r="F29" s="113"/>
      <c r="G29" s="114"/>
      <c r="H29" s="115" t="s">
        <v>40</v>
      </c>
      <c r="I29" s="116"/>
    </row>
    <row r="30" s="32" customFormat="1" ht="74" customHeight="1" spans="1:9">
      <c r="A30" s="117" t="s">
        <v>30</v>
      </c>
      <c r="B30" s="118"/>
      <c r="C30" s="119"/>
      <c r="D30" s="119"/>
      <c r="E30" s="119"/>
      <c r="F30" s="119"/>
      <c r="G30" s="120"/>
      <c r="H30" s="121"/>
      <c r="I30" s="122"/>
    </row>
    <row r="31" s="32" customFormat="1" ht="80" customHeight="1" spans="1:9">
      <c r="A31" s="123" t="s">
        <v>299</v>
      </c>
      <c r="B31" s="124"/>
      <c r="C31" s="124"/>
      <c r="D31" s="124"/>
      <c r="E31" s="124"/>
      <c r="F31" s="124"/>
      <c r="G31" s="125"/>
      <c r="H31" s="126"/>
      <c r="I31" s="127"/>
    </row>
    <row r="33" s="32" customFormat="1" customHeight="1" spans="5:9">
      <c r="E33" s="32" t="s">
        <v>32</v>
      </c>
      <c r="H33" s="35"/>
      <c r="I33" s="35"/>
    </row>
  </sheetData>
  <mergeCells count="32">
    <mergeCell ref="A1:I1"/>
    <mergeCell ref="A3:F3"/>
    <mergeCell ref="G3:H3"/>
    <mergeCell ref="A4:E4"/>
    <mergeCell ref="G4:H4"/>
    <mergeCell ref="B6:F6"/>
    <mergeCell ref="H6:I6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A23:B23"/>
    <mergeCell ref="C23:I23"/>
    <mergeCell ref="A24:B24"/>
    <mergeCell ref="C24:I24"/>
    <mergeCell ref="A25:B25"/>
    <mergeCell ref="C25:I25"/>
    <mergeCell ref="A28:C28"/>
    <mergeCell ref="D28:F28"/>
    <mergeCell ref="H28:I28"/>
    <mergeCell ref="A31:G31"/>
    <mergeCell ref="H29:I31"/>
  </mergeCells>
  <dataValidations count="1">
    <dataValidation type="list" allowBlank="1" showInputMessage="1" showErrorMessage="1" sqref="B9:B21">
      <formula1>"专票,普票,Invoice,押金收据"</formula1>
    </dataValidation>
  </dataValidations>
  <pageMargins left="0.75" right="0.75" top="1" bottom="1" header="0.5" footer="0.5"/>
  <pageSetup paperSize="9" scale="57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3"/>
  <sheetViews>
    <sheetView zoomScale="93" zoomScaleNormal="93" workbookViewId="0">
      <selection activeCell="N7" sqref="N7"/>
    </sheetView>
  </sheetViews>
  <sheetFormatPr defaultColWidth="9" defaultRowHeight="20.1" customHeight="1"/>
  <cols>
    <col min="1" max="1" width="8.47115384615385" style="4" customWidth="1"/>
    <col min="2" max="2" width="15.6634615384615" style="5" customWidth="1"/>
    <col min="3" max="3" width="15.6634615384615" style="4" customWidth="1"/>
    <col min="4" max="4" width="24" style="4" customWidth="1"/>
    <col min="5" max="7" width="12.8653846153846" style="4" customWidth="1"/>
    <col min="8" max="8" width="18.0673076923077" style="4" customWidth="1"/>
    <col min="9" max="9" width="27.2019230769231" style="4" customWidth="1"/>
    <col min="10" max="10" width="24.5865384615385" style="4" customWidth="1"/>
    <col min="11" max="11" width="24" style="4" customWidth="1"/>
    <col min="12" max="12" width="25.6730769230769" style="4" customWidth="1"/>
    <col min="13" max="13" width="9" style="4" customWidth="1"/>
    <col min="14" max="14" width="23.3365384615385" style="4" customWidth="1"/>
    <col min="15" max="255" width="9" style="4" customWidth="1"/>
    <col min="256" max="16384" width="9" style="1"/>
  </cols>
  <sheetData>
    <row r="1" s="1" customFormat="1" ht="40" customHeight="1" spans="1:255">
      <c r="A1" s="6" t="s">
        <v>89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="1" customFormat="1" ht="40" customHeight="1" spans="1:25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="2" customFormat="1" ht="40" customHeight="1" spans="1:255">
      <c r="A3" s="12" t="s">
        <v>65</v>
      </c>
      <c r="B3" s="13" t="s">
        <v>90</v>
      </c>
      <c r="C3" s="14" t="s">
        <v>91</v>
      </c>
      <c r="D3" s="15" t="s">
        <v>92</v>
      </c>
      <c r="E3" s="15" t="s">
        <v>93</v>
      </c>
      <c r="F3" s="15" t="s">
        <v>94</v>
      </c>
      <c r="G3" s="15" t="s">
        <v>95</v>
      </c>
      <c r="H3" s="14" t="s">
        <v>96</v>
      </c>
      <c r="I3" s="16" t="s">
        <v>97</v>
      </c>
      <c r="J3" s="17" t="s">
        <v>98</v>
      </c>
      <c r="K3" s="18" t="s">
        <v>99</v>
      </c>
      <c r="L3" s="18" t="s">
        <v>77</v>
      </c>
    </row>
    <row r="4" s="3" customFormat="1" ht="40" customHeight="1" spans="1:255">
      <c r="A4" s="19" t="s">
        <v>100</v>
      </c>
      <c r="B4" s="20">
        <v>46175</v>
      </c>
      <c r="C4" s="21" t="s">
        <v>9</v>
      </c>
      <c r="D4" s="21" t="s">
        <v>300</v>
      </c>
      <c r="E4" s="22">
        <v>54.07</v>
      </c>
      <c r="F4" s="23" t="s">
        <v>119</v>
      </c>
      <c r="G4" s="23" t="s">
        <v>104</v>
      </c>
      <c r="H4" s="24">
        <f>E4*F4</f>
        <v>324.42</v>
      </c>
      <c r="I4" s="25"/>
      <c r="J4" s="26" t="s">
        <v>271</v>
      </c>
      <c r="K4" s="27"/>
      <c r="L4" s="26"/>
    </row>
    <row r="5" s="3" customFormat="1" ht="40" customHeight="1" spans="1:255">
      <c r="A5" s="19" t="s">
        <v>107</v>
      </c>
      <c r="B5" s="20">
        <v>46175</v>
      </c>
      <c r="C5" s="21" t="s">
        <v>9</v>
      </c>
      <c r="D5" s="25" t="s">
        <v>301</v>
      </c>
      <c r="E5" s="22">
        <v>49.9</v>
      </c>
      <c r="F5" s="23" t="s">
        <v>119</v>
      </c>
      <c r="G5" s="23" t="s">
        <v>128</v>
      </c>
      <c r="H5" s="24">
        <f>E5*F5</f>
        <v>299.4</v>
      </c>
      <c r="I5" s="25"/>
      <c r="J5" s="26" t="s">
        <v>271</v>
      </c>
      <c r="K5" s="27"/>
      <c r="L5" s="26"/>
    </row>
    <row r="6" s="3" customFormat="1" ht="40" customHeight="1" spans="1:255">
      <c r="A6" s="19"/>
      <c r="B6" s="20"/>
      <c r="C6" s="21"/>
      <c r="D6" s="21"/>
      <c r="E6" s="21"/>
      <c r="F6" s="23"/>
      <c r="G6" s="23"/>
      <c r="H6" s="28"/>
      <c r="I6" s="25"/>
      <c r="J6" s="26"/>
      <c r="K6" s="27"/>
      <c r="L6" s="26"/>
    </row>
    <row r="7" s="3" customFormat="1" ht="40" customHeight="1" spans="1:255">
      <c r="A7" s="19"/>
      <c r="B7" s="20"/>
      <c r="C7" s="21"/>
      <c r="D7" s="21"/>
      <c r="E7" s="21"/>
      <c r="F7" s="23"/>
      <c r="G7" s="23"/>
      <c r="H7" s="28"/>
      <c r="I7" s="25"/>
      <c r="J7" s="26"/>
      <c r="K7" s="27"/>
      <c r="L7" s="26"/>
    </row>
    <row r="8" s="3" customFormat="1" ht="119" customHeight="1" spans="1:255">
      <c r="A8" s="19" t="s">
        <v>110</v>
      </c>
      <c r="B8" s="20">
        <v>46188</v>
      </c>
      <c r="C8" s="21" t="s">
        <v>9</v>
      </c>
      <c r="D8" s="21" t="s">
        <v>302</v>
      </c>
      <c r="E8" s="21">
        <v>45</v>
      </c>
      <c r="F8" s="23" t="s">
        <v>110</v>
      </c>
      <c r="G8" s="23" t="s">
        <v>143</v>
      </c>
      <c r="H8" s="28">
        <f>E8*F8</f>
        <v>135</v>
      </c>
      <c r="I8" s="25"/>
      <c r="J8" s="26" t="s">
        <v>303</v>
      </c>
      <c r="K8" s="27"/>
      <c r="L8" s="26"/>
    </row>
    <row r="9" s="3" customFormat="1" ht="119" customHeight="1" spans="1:255">
      <c r="A9" s="19" t="s">
        <v>112</v>
      </c>
      <c r="B9" s="20">
        <v>46189</v>
      </c>
      <c r="C9" s="21" t="s">
        <v>9</v>
      </c>
      <c r="D9" s="21" t="s">
        <v>304</v>
      </c>
      <c r="E9" s="21">
        <v>10</v>
      </c>
      <c r="F9" s="23" t="s">
        <v>110</v>
      </c>
      <c r="G9" s="23" t="s">
        <v>143</v>
      </c>
      <c r="H9" s="28">
        <v>30</v>
      </c>
      <c r="I9" s="25"/>
      <c r="J9" s="26" t="s">
        <v>303</v>
      </c>
      <c r="K9" s="27"/>
      <c r="L9" s="26"/>
    </row>
    <row r="10" s="1" customFormat="1" ht="40" customHeight="1" spans="1:255">
      <c r="A10" s="29" t="s">
        <v>149</v>
      </c>
      <c r="B10" s="29"/>
      <c r="C10" s="29"/>
      <c r="D10" s="29"/>
      <c r="E10" s="29"/>
      <c r="F10" s="29"/>
      <c r="G10" s="29"/>
      <c r="H10" s="30">
        <f>SUM(H4:H9)</f>
        <v>788.82</v>
      </c>
      <c r="I10" s="31"/>
      <c r="J10" s="31"/>
      <c r="K10" s="31"/>
      <c r="L10" s="3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1" customFormat="1" customHeight="1" spans="1:255">
      <c r="A11" s="4"/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s="1" customFormat="1" customHeight="1" spans="1:255">
      <c r="A12" s="4"/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s="1" customFormat="1" customHeight="1" spans="1:255">
      <c r="A13" s="4"/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</sheetData>
  <mergeCells count="3">
    <mergeCell ref="A10:F10"/>
    <mergeCell ref="I10:L10"/>
    <mergeCell ref="A1:L2"/>
  </mergeCells>
  <pageMargins left="0.75" right="0.75" top="1" bottom="1" header="0.5" footer="0.5"/>
  <pageSetup paperSize="9" scale="6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1个人报销单</vt:lpstr>
      <vt:lpstr>2对公付款单 </vt:lpstr>
      <vt:lpstr>3借款单 </vt:lpstr>
      <vt:lpstr>进离组费用明细表（个人报销差旅时需填）</vt:lpstr>
      <vt:lpstr>物品采购报销明细表</vt:lpstr>
      <vt:lpstr>车辆报销汇总表1</vt:lpstr>
      <vt:lpstr>车辆报销汇总表2</vt:lpstr>
      <vt:lpstr>车辆行程单 </vt:lpstr>
      <vt:lpstr>行程单2</vt:lpstr>
      <vt:lpstr>Sheet2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张新月</dc:creator>
  <cp:lastModifiedBy>Felix</cp:lastModifiedBy>
  <dcterms:created xsi:type="dcterms:W3CDTF">2023-06-17T19:15:00Z</dcterms:created>
  <dcterms:modified xsi:type="dcterms:W3CDTF">2026-07-12T12:24:39Z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2052-12.1.25895.25895</vt:lpwstr>
  </property>
  <property fmtid="{D5CDD505-2E9C-101B-9397-08002B2CF9AE}" pid="3" name="ICV">
    <vt:lpwstr>5152D68DFA85452397697B34806896B9_13</vt:lpwstr>
  </property>
  <property fmtid="{D5CDD505-2E9C-101B-9397-08002B2CF9AE}" pid="4" name="CalculationRule">
    <vt:i4>0</vt:i4>
  </property>
</Properties>
</file>